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6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</sheets>
  <definedNames/>
  <calcPr fullCalcOnLoad="1"/>
</workbook>
</file>

<file path=xl/sharedStrings.xml><?xml version="1.0" encoding="utf-8"?>
<sst xmlns="http://schemas.openxmlformats.org/spreadsheetml/2006/main" count="234" uniqueCount="49">
  <si>
    <t>TOTALI</t>
  </si>
  <si>
    <t>% DIFF.</t>
  </si>
  <si>
    <t>DIFF.TA</t>
  </si>
  <si>
    <t>TOT. RIF.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</si>
  <si>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</si>
  <si>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</si>
  <si>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</si>
  <si>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</si>
  <si>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</si>
  <si>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</si>
  <si>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</si>
  <si>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</si>
  <si>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</si>
  <si>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</si>
  <si>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</si>
  <si>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</si>
  <si>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TOTALI PER CER</t>
  </si>
  <si>
    <t>% SUL TOTALE</t>
  </si>
  <si>
    <t xml:space="preserve"> </t>
  </si>
  <si>
    <t>RIFIUTI DIFFERENZIATI</t>
  </si>
  <si>
    <t>R. IND.</t>
  </si>
  <si>
    <t>cartone</t>
  </si>
  <si>
    <t>plastica</t>
  </si>
  <si>
    <t>vetro</t>
  </si>
  <si>
    <t>gomme</t>
  </si>
  <si>
    <t>carta</t>
  </si>
  <si>
    <t>frigo</t>
  </si>
  <si>
    <t>metallo</t>
  </si>
  <si>
    <t>farmaci</t>
  </si>
  <si>
    <t>pile</t>
  </si>
  <si>
    <t>ing</t>
  </si>
  <si>
    <t>rsu</t>
  </si>
  <si>
    <t>batterie</t>
  </si>
  <si>
    <t>% rd Comune di Tollo</t>
  </si>
  <si>
    <t>anno 2008</t>
  </si>
  <si>
    <t>% rd comune di tollo</t>
  </si>
  <si>
    <t>anno 2009</t>
  </si>
  <si>
    <t>200131/32</t>
  </si>
  <si>
    <t>200133/34</t>
  </si>
  <si>
    <t>pla</t>
  </si>
  <si>
    <t>multi</t>
  </si>
  <si>
    <t>umido</t>
  </si>
  <si>
    <t>tv</t>
  </si>
  <si>
    <t>inc %</t>
  </si>
  <si>
    <t>lattine</t>
  </si>
  <si>
    <t>legno</t>
  </si>
  <si>
    <t>imb.peric</t>
  </si>
  <si>
    <t>biodegr.</t>
  </si>
  <si>
    <t>spazz.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</si>
</sst>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_-* #,##0.00_-;\-* #,##0.00_-;_-* \-??_-;_-@_-"/>
    <numFmt numFmtId="166" formatCode="_-* #,##0_-;\-* #,##0_-;_-* \-_-;_-@_-"/>
    <numFmt numFmtId="167" formatCode="_-* #,##0.00_-;\-* #,##0.00_-;_-* \-_-;_-@_-"/>
    <numFmt numFmtId="168" formatCode="0.0000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color indexed="8"/>
      <name val="Calibri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50">
      <alignment/>
      <protection/>
    </xf>
    <xf numFmtId="0" fontId="19" fillId="0" borderId="10" xfId="50" applyFont="1" applyFill="1" applyBorder="1" applyAlignment="1">
      <alignment horizontal="justify" vertical="center"/>
      <protection/>
    </xf>
    <xf numFmtId="166" fontId="19" fillId="0" borderId="11" xfId="48" applyFont="1" applyFill="1" applyBorder="1" applyAlignment="1" applyProtection="1">
      <alignment horizontal="center" vertical="center"/>
      <protection/>
    </xf>
    <xf numFmtId="166" fontId="19" fillId="0" borderId="12" xfId="48" applyFont="1" applyFill="1" applyBorder="1" applyAlignment="1" applyProtection="1">
      <alignment horizontal="center" vertical="center"/>
      <protection/>
    </xf>
    <xf numFmtId="166" fontId="19" fillId="0" borderId="13" xfId="48" applyFont="1" applyFill="1" applyBorder="1" applyAlignment="1" applyProtection="1">
      <alignment horizontal="center" vertical="center"/>
      <protection/>
    </xf>
    <xf numFmtId="166" fontId="19" fillId="0" borderId="14" xfId="48" applyFont="1" applyFill="1" applyBorder="1" applyAlignment="1" applyProtection="1">
      <alignment horizontal="center" vertical="center"/>
      <protection/>
    </xf>
    <xf numFmtId="0" fontId="19" fillId="0" borderId="15" xfId="50" applyFont="1" applyFill="1" applyBorder="1" applyAlignment="1">
      <alignment horizontal="justify" vertical="center"/>
      <protection/>
    </xf>
    <xf numFmtId="166" fontId="19" fillId="0" borderId="16" xfId="48" applyFont="1" applyFill="1" applyBorder="1" applyAlignment="1" applyProtection="1">
      <alignment horizontal="center" vertical="center"/>
      <protection/>
    </xf>
    <xf numFmtId="166" fontId="19" fillId="0" borderId="17" xfId="48" applyFont="1" applyFill="1" applyBorder="1" applyAlignment="1" applyProtection="1">
      <alignment horizontal="center" vertical="center"/>
      <protection/>
    </xf>
    <xf numFmtId="166" fontId="19" fillId="0" borderId="18" xfId="48" applyFont="1" applyFill="1" applyBorder="1" applyAlignment="1" applyProtection="1">
      <alignment horizontal="center" vertical="center"/>
      <protection/>
    </xf>
    <xf numFmtId="166" fontId="19" fillId="0" borderId="19" xfId="48" applyFont="1" applyFill="1" applyBorder="1" applyAlignment="1" applyProtection="1">
      <alignment horizontal="center" vertical="center"/>
      <protection/>
    </xf>
    <xf numFmtId="0" fontId="19" fillId="0" borderId="20" xfId="50" applyFont="1" applyFill="1" applyBorder="1" applyAlignment="1">
      <alignment horizontal="justify" vertical="center"/>
      <protection/>
    </xf>
    <xf numFmtId="166" fontId="19" fillId="0" borderId="21" xfId="48" applyFont="1" applyFill="1" applyBorder="1" applyAlignment="1" applyProtection="1">
      <alignment horizontal="center" vertical="center"/>
      <protection/>
    </xf>
    <xf numFmtId="166" fontId="19" fillId="0" borderId="22" xfId="48" applyFont="1" applyFill="1" applyBorder="1" applyAlignment="1" applyProtection="1">
      <alignment horizontal="center" vertical="center"/>
      <protection/>
    </xf>
    <xf numFmtId="166" fontId="19" fillId="0" borderId="23" xfId="48" applyFont="1" applyFill="1" applyBorder="1" applyAlignment="1" applyProtection="1">
      <alignment horizontal="center" vertical="center"/>
      <protection/>
    </xf>
    <xf numFmtId="166" fontId="19" fillId="0" borderId="24" xfId="48" applyFont="1" applyFill="1" applyBorder="1" applyAlignment="1" applyProtection="1">
      <alignment horizontal="center" vertical="center"/>
      <protection/>
    </xf>
    <xf numFmtId="0" fontId="19" fillId="0" borderId="25" xfId="50" applyFont="1" applyFill="1" applyBorder="1" applyAlignment="1">
      <alignment horizontal="justify" vertical="center"/>
      <protection/>
    </xf>
    <xf numFmtId="166" fontId="21" fillId="0" borderId="12" xfId="48" applyFont="1" applyFill="1" applyBorder="1" applyAlignment="1" applyProtection="1">
      <alignment horizontal="center" vertical="center"/>
      <protection/>
    </xf>
    <xf numFmtId="166" fontId="21" fillId="0" borderId="26" xfId="48" applyFont="1" applyFill="1" applyBorder="1" applyAlignment="1" applyProtection="1">
      <alignment horizontal="center" vertical="center"/>
      <protection/>
    </xf>
    <xf numFmtId="166" fontId="21" fillId="0" borderId="13" xfId="48" applyFont="1" applyFill="1" applyBorder="1" applyAlignment="1" applyProtection="1">
      <alignment horizontal="center" vertical="center"/>
      <protection/>
    </xf>
    <xf numFmtId="166" fontId="21" fillId="0" borderId="27" xfId="48" applyFont="1" applyFill="1" applyBorder="1" applyAlignment="1" applyProtection="1">
      <alignment horizontal="center" vertical="center"/>
      <protection/>
    </xf>
    <xf numFmtId="166" fontId="21" fillId="0" borderId="28" xfId="48" applyFont="1" applyFill="1" applyBorder="1" applyAlignment="1" applyProtection="1">
      <alignment horizontal="center" vertical="center"/>
      <protection/>
    </xf>
    <xf numFmtId="166" fontId="21" fillId="0" borderId="29" xfId="48" applyFont="1" applyFill="1" applyBorder="1" applyAlignment="1" applyProtection="1">
      <alignment horizontal="center" vertical="center"/>
      <protection/>
    </xf>
    <xf numFmtId="166" fontId="21" fillId="0" borderId="30" xfId="48" applyFont="1" applyFill="1" applyBorder="1" applyAlignment="1" applyProtection="1">
      <alignment horizontal="center" vertical="center"/>
      <protection/>
    </xf>
    <xf numFmtId="166" fontId="21" fillId="0" borderId="31" xfId="48" applyFont="1" applyFill="1" applyBorder="1" applyAlignment="1" applyProtection="1">
      <alignment horizontal="center" vertical="center"/>
      <protection/>
    </xf>
    <xf numFmtId="166" fontId="21" fillId="0" borderId="14" xfId="48" applyFont="1" applyFill="1" applyBorder="1" applyAlignment="1" applyProtection="1">
      <alignment horizontal="center" vertical="center"/>
      <protection/>
    </xf>
    <xf numFmtId="2" fontId="19" fillId="0" borderId="32" xfId="50" applyNumberFormat="1" applyFont="1" applyFill="1" applyBorder="1" applyAlignment="1">
      <alignment horizontal="center" vertical="center"/>
      <protection/>
    </xf>
    <xf numFmtId="167" fontId="19" fillId="0" borderId="23" xfId="50" applyNumberFormat="1" applyFont="1" applyFill="1" applyBorder="1" applyAlignment="1">
      <alignment horizontal="center" vertical="center"/>
      <protection/>
    </xf>
    <xf numFmtId="167" fontId="19" fillId="0" borderId="22" xfId="50" applyNumberFormat="1" applyFont="1" applyFill="1" applyBorder="1" applyAlignment="1">
      <alignment horizontal="center" vertical="center"/>
      <protection/>
    </xf>
    <xf numFmtId="167" fontId="19" fillId="0" borderId="21" xfId="50" applyNumberFormat="1" applyFont="1" applyFill="1" applyBorder="1" applyAlignment="1">
      <alignment horizontal="center" vertical="center"/>
      <protection/>
    </xf>
    <xf numFmtId="167" fontId="19" fillId="0" borderId="24" xfId="50" applyNumberFormat="1" applyFont="1" applyFill="1" applyBorder="1" applyAlignment="1">
      <alignment horizontal="center" vertical="center"/>
      <protection/>
    </xf>
    <xf numFmtId="0" fontId="22" fillId="0" borderId="0" xfId="50" applyFont="1" applyAlignment="1">
      <alignment vertical="center"/>
      <protection/>
    </xf>
    <xf numFmtId="0" fontId="24" fillId="0" borderId="0" xfId="50" applyFont="1" applyAlignment="1">
      <alignment vertical="center"/>
      <protection/>
    </xf>
    <xf numFmtId="0" fontId="0" fillId="0" borderId="0" xfId="50" applyFont="1">
      <alignment/>
      <protection/>
    </xf>
    <xf numFmtId="2" fontId="21" fillId="0" borderId="15" xfId="50" applyNumberFormat="1" applyFont="1" applyFill="1" applyBorder="1" applyAlignment="1">
      <alignment horizontal="center" vertical="center"/>
      <protection/>
    </xf>
    <xf numFmtId="2" fontId="21" fillId="0" borderId="20" xfId="50" applyNumberFormat="1" applyFont="1" applyFill="1" applyBorder="1" applyAlignment="1">
      <alignment horizontal="center" vertical="center"/>
      <protection/>
    </xf>
    <xf numFmtId="2" fontId="23" fillId="0" borderId="10" xfId="50" applyNumberFormat="1" applyFont="1" applyFill="1" applyBorder="1" applyAlignment="1">
      <alignment horizontal="center" vertical="center"/>
      <protection/>
    </xf>
    <xf numFmtId="2" fontId="21" fillId="0" borderId="10" xfId="50" applyNumberFormat="1" applyFont="1" applyFill="1" applyBorder="1" applyAlignment="1">
      <alignment horizontal="center" vertical="center"/>
      <protection/>
    </xf>
    <xf numFmtId="0" fontId="21" fillId="0" borderId="33" xfId="50" applyFont="1" applyFill="1" applyBorder="1" applyAlignment="1">
      <alignment horizontal="center" vertical="center"/>
      <protection/>
    </xf>
    <xf numFmtId="0" fontId="21" fillId="0" borderId="34" xfId="50" applyFont="1" applyFill="1" applyBorder="1" applyAlignment="1">
      <alignment horizontal="center" vertical="center"/>
      <protection/>
    </xf>
    <xf numFmtId="0" fontId="21" fillId="0" borderId="35" xfId="50" applyFont="1" applyFill="1" applyBorder="1" applyAlignment="1">
      <alignment horizontal="center" vertical="center"/>
      <protection/>
    </xf>
    <xf numFmtId="0" fontId="21" fillId="0" borderId="36" xfId="50" applyFont="1" applyFill="1" applyBorder="1" applyAlignment="1">
      <alignment horizontal="center" vertical="center"/>
      <protection/>
    </xf>
    <xf numFmtId="0" fontId="21" fillId="0" borderId="37" xfId="50" applyFont="1" applyFill="1" applyBorder="1" applyAlignment="1">
      <alignment horizontal="center" vertical="center"/>
      <protection/>
    </xf>
    <xf numFmtId="0" fontId="22" fillId="0" borderId="36" xfId="50" applyFont="1" applyFill="1" applyBorder="1" applyAlignment="1">
      <alignment horizontal="center" vertical="center"/>
      <protection/>
    </xf>
    <xf numFmtId="0" fontId="22" fillId="0" borderId="37" xfId="50" applyFont="1" applyFill="1" applyBorder="1" applyAlignment="1">
      <alignment horizontal="justify" vertical="center"/>
      <protection/>
    </xf>
    <xf numFmtId="0" fontId="20" fillId="0" borderId="38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justify" vertical="center"/>
    </xf>
    <xf numFmtId="0" fontId="19" fillId="0" borderId="45" xfId="0" applyFont="1" applyFill="1" applyBorder="1" applyAlignment="1">
      <alignment horizontal="justify" vertical="center"/>
    </xf>
    <xf numFmtId="166" fontId="19" fillId="0" borderId="31" xfId="47" applyFont="1" applyFill="1" applyBorder="1" applyAlignment="1" applyProtection="1">
      <alignment horizontal="center" vertical="center"/>
      <protection/>
    </xf>
    <xf numFmtId="166" fontId="19" fillId="0" borderId="12" xfId="47" applyFont="1" applyFill="1" applyBorder="1" applyAlignment="1" applyProtection="1">
      <alignment horizontal="center" vertical="center"/>
      <protection/>
    </xf>
    <xf numFmtId="166" fontId="19" fillId="0" borderId="13" xfId="47" applyFont="1" applyFill="1" applyBorder="1" applyAlignment="1" applyProtection="1">
      <alignment horizontal="center" vertical="center"/>
      <protection/>
    </xf>
    <xf numFmtId="166" fontId="19" fillId="0" borderId="46" xfId="47" applyFont="1" applyFill="1" applyBorder="1" applyAlignment="1" applyProtection="1">
      <alignment horizontal="center" vertical="center"/>
      <protection/>
    </xf>
    <xf numFmtId="166" fontId="19" fillId="0" borderId="47" xfId="47" applyFont="1" applyFill="1" applyBorder="1" applyAlignment="1" applyProtection="1">
      <alignment horizontal="center" vertical="center"/>
      <protection/>
    </xf>
    <xf numFmtId="166" fontId="19" fillId="0" borderId="38" xfId="47" applyFont="1" applyFill="1" applyBorder="1" applyAlignment="1" applyProtection="1">
      <alignment horizontal="center" vertical="center"/>
      <protection/>
    </xf>
    <xf numFmtId="166" fontId="19" fillId="0" borderId="14" xfId="47" applyFont="1" applyFill="1" applyBorder="1" applyAlignment="1" applyProtection="1">
      <alignment horizontal="center" vertical="center"/>
      <protection/>
    </xf>
    <xf numFmtId="2" fontId="21" fillId="0" borderId="25" xfId="0" applyNumberFormat="1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justify" vertical="center"/>
    </xf>
    <xf numFmtId="166" fontId="19" fillId="0" borderId="49" xfId="47" applyFont="1" applyFill="1" applyBorder="1" applyAlignment="1" applyProtection="1">
      <alignment horizontal="center" vertical="center"/>
      <protection/>
    </xf>
    <xf numFmtId="166" fontId="19" fillId="0" borderId="17" xfId="47" applyFont="1" applyFill="1" applyBorder="1" applyAlignment="1" applyProtection="1">
      <alignment horizontal="center" vertical="center"/>
      <protection/>
    </xf>
    <xf numFmtId="166" fontId="19" fillId="0" borderId="18" xfId="47" applyFont="1" applyFill="1" applyBorder="1" applyAlignment="1" applyProtection="1">
      <alignment horizontal="center" vertical="center"/>
      <protection/>
    </xf>
    <xf numFmtId="166" fontId="19" fillId="0" borderId="50" xfId="47" applyFont="1" applyFill="1" applyBorder="1" applyAlignment="1" applyProtection="1">
      <alignment horizontal="center" vertical="center"/>
      <protection/>
    </xf>
    <xf numFmtId="166" fontId="19" fillId="0" borderId="51" xfId="47" applyFont="1" applyFill="1" applyBorder="1" applyAlignment="1" applyProtection="1">
      <alignment horizontal="center" vertical="center"/>
      <protection/>
    </xf>
    <xf numFmtId="166" fontId="19" fillId="0" borderId="48" xfId="47" applyFont="1" applyFill="1" applyBorder="1" applyAlignment="1" applyProtection="1">
      <alignment horizontal="center" vertical="center"/>
      <protection/>
    </xf>
    <xf numFmtId="2" fontId="21" fillId="0" borderId="15" xfId="0" applyNumberFormat="1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justify" vertical="center"/>
    </xf>
    <xf numFmtId="166" fontId="19" fillId="0" borderId="53" xfId="47" applyFont="1" applyFill="1" applyBorder="1" applyAlignment="1" applyProtection="1">
      <alignment horizontal="center" vertical="center"/>
      <protection/>
    </xf>
    <xf numFmtId="166" fontId="19" fillId="0" borderId="54" xfId="47" applyFont="1" applyFill="1" applyBorder="1" applyAlignment="1" applyProtection="1">
      <alignment horizontal="center" vertical="center"/>
      <protection/>
    </xf>
    <xf numFmtId="166" fontId="19" fillId="0" borderId="55" xfId="47" applyFont="1" applyFill="1" applyBorder="1" applyAlignment="1" applyProtection="1">
      <alignment horizontal="center" vertical="center"/>
      <protection/>
    </xf>
    <xf numFmtId="166" fontId="19" fillId="0" borderId="56" xfId="47" applyFont="1" applyFill="1" applyBorder="1" applyAlignment="1" applyProtection="1">
      <alignment horizontal="center" vertical="center"/>
      <protection/>
    </xf>
    <xf numFmtId="166" fontId="19" fillId="0" borderId="57" xfId="47" applyFont="1" applyFill="1" applyBorder="1" applyAlignment="1" applyProtection="1">
      <alignment horizontal="center" vertical="center"/>
      <protection/>
    </xf>
    <xf numFmtId="166" fontId="19" fillId="0" borderId="43" xfId="47" applyFont="1" applyFill="1" applyBorder="1" applyAlignment="1" applyProtection="1">
      <alignment horizontal="center" vertical="center"/>
      <protection/>
    </xf>
    <xf numFmtId="2" fontId="21" fillId="0" borderId="58" xfId="0" applyNumberFormat="1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justify" vertical="center"/>
    </xf>
    <xf numFmtId="166" fontId="21" fillId="0" borderId="60" xfId="47" applyFont="1" applyFill="1" applyBorder="1" applyAlignment="1" applyProtection="1">
      <alignment horizontal="justify" vertical="center"/>
      <protection/>
    </xf>
    <xf numFmtId="166" fontId="21" fillId="0" borderId="61" xfId="47" applyFont="1" applyFill="1" applyBorder="1" applyAlignment="1" applyProtection="1">
      <alignment horizontal="justify" vertical="center"/>
      <protection/>
    </xf>
    <xf numFmtId="166" fontId="21" fillId="0" borderId="62" xfId="47" applyFont="1" applyFill="1" applyBorder="1" applyAlignment="1" applyProtection="1">
      <alignment horizontal="justify" vertical="center"/>
      <protection/>
    </xf>
    <xf numFmtId="166" fontId="21" fillId="0" borderId="63" xfId="47" applyFont="1" applyFill="1" applyBorder="1" applyAlignment="1" applyProtection="1">
      <alignment horizontal="justify" vertical="center"/>
      <protection/>
    </xf>
    <xf numFmtId="166" fontId="21" fillId="0" borderId="64" xfId="47" applyFont="1" applyFill="1" applyBorder="1" applyAlignment="1" applyProtection="1">
      <alignment horizontal="justify" vertical="center"/>
      <protection/>
    </xf>
    <xf numFmtId="166" fontId="21" fillId="24" borderId="62" xfId="47" applyFont="1" applyFill="1" applyBorder="1" applyAlignment="1" applyProtection="1">
      <alignment horizontal="justify" vertical="center"/>
      <protection/>
    </xf>
    <xf numFmtId="2" fontId="23" fillId="0" borderId="63" xfId="0" applyNumberFormat="1" applyFont="1" applyFill="1" applyBorder="1" applyAlignment="1">
      <alignment horizontal="center" vertical="center"/>
    </xf>
    <xf numFmtId="0" fontId="19" fillId="0" borderId="65" xfId="50" applyFont="1" applyFill="1" applyBorder="1" applyAlignment="1">
      <alignment horizontal="justify" vertical="center"/>
      <protection/>
    </xf>
    <xf numFmtId="0" fontId="26" fillId="0" borderId="66" xfId="0" applyFont="1" applyBorder="1" applyAlignment="1">
      <alignment horizontal="center" vertical="center"/>
    </xf>
    <xf numFmtId="2" fontId="26" fillId="0" borderId="67" xfId="0" applyNumberFormat="1" applyFont="1" applyBorder="1" applyAlignment="1">
      <alignment horizontal="center" vertical="center"/>
    </xf>
    <xf numFmtId="2" fontId="26" fillId="0" borderId="68" xfId="0" applyNumberFormat="1" applyFont="1" applyBorder="1" applyAlignment="1">
      <alignment horizontal="center" vertical="center"/>
    </xf>
    <xf numFmtId="2" fontId="26" fillId="0" borderId="69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2" fontId="25" fillId="0" borderId="0" xfId="0" applyNumberFormat="1" applyFont="1" applyAlignment="1">
      <alignment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19" fillId="0" borderId="75" xfId="0" applyFont="1" applyFill="1" applyBorder="1" applyAlignment="1">
      <alignment horizontal="justify" vertical="center"/>
    </xf>
    <xf numFmtId="166" fontId="19" fillId="0" borderId="76" xfId="47" applyFont="1" applyFill="1" applyBorder="1" applyAlignment="1" applyProtection="1">
      <alignment horizontal="center" vertical="center"/>
      <protection/>
    </xf>
    <xf numFmtId="166" fontId="19" fillId="0" borderId="77" xfId="47" applyFont="1" applyFill="1" applyBorder="1" applyAlignment="1" applyProtection="1">
      <alignment horizontal="center" vertical="center"/>
      <protection/>
    </xf>
    <xf numFmtId="166" fontId="19" fillId="0" borderId="78" xfId="47" applyFont="1" applyFill="1" applyBorder="1" applyAlignment="1" applyProtection="1">
      <alignment horizontal="center" vertical="center"/>
      <protection/>
    </xf>
    <xf numFmtId="166" fontId="19" fillId="0" borderId="79" xfId="47" applyFont="1" applyFill="1" applyBorder="1" applyAlignment="1" applyProtection="1">
      <alignment horizontal="center" vertical="center"/>
      <protection/>
    </xf>
    <xf numFmtId="2" fontId="21" fillId="0" borderId="75" xfId="0" applyNumberFormat="1" applyFont="1" applyFill="1" applyBorder="1" applyAlignment="1">
      <alignment vertical="center"/>
    </xf>
    <xf numFmtId="0" fontId="19" fillId="0" borderId="80" xfId="0" applyFont="1" applyFill="1" applyBorder="1" applyAlignment="1">
      <alignment horizontal="justify" vertical="center"/>
    </xf>
    <xf numFmtId="166" fontId="19" fillId="0" borderId="70" xfId="47" applyFont="1" applyFill="1" applyBorder="1" applyAlignment="1" applyProtection="1">
      <alignment horizontal="center" vertical="center"/>
      <protection/>
    </xf>
    <xf numFmtId="166" fontId="19" fillId="0" borderId="71" xfId="47" applyFont="1" applyFill="1" applyBorder="1" applyAlignment="1" applyProtection="1">
      <alignment horizontal="center" vertical="center"/>
      <protection/>
    </xf>
    <xf numFmtId="166" fontId="19" fillId="0" borderId="72" xfId="47" applyFont="1" applyFill="1" applyBorder="1" applyAlignment="1" applyProtection="1">
      <alignment horizontal="center" vertical="center"/>
      <protection/>
    </xf>
    <xf numFmtId="2" fontId="21" fillId="0" borderId="80" xfId="0" applyNumberFormat="1" applyFont="1" applyFill="1" applyBorder="1" applyAlignment="1">
      <alignment vertical="center"/>
    </xf>
    <xf numFmtId="0" fontId="19" fillId="0" borderId="81" xfId="0" applyFont="1" applyFill="1" applyBorder="1" applyAlignment="1">
      <alignment horizontal="justify" vertical="center"/>
    </xf>
    <xf numFmtId="166" fontId="19" fillId="0" borderId="82" xfId="47" applyFont="1" applyFill="1" applyBorder="1" applyAlignment="1" applyProtection="1">
      <alignment horizontal="center" vertical="center"/>
      <protection/>
    </xf>
    <xf numFmtId="166" fontId="19" fillId="0" borderId="83" xfId="47" applyFont="1" applyFill="1" applyBorder="1" applyAlignment="1" applyProtection="1">
      <alignment horizontal="center" vertical="center"/>
      <protection/>
    </xf>
    <xf numFmtId="166" fontId="19" fillId="0" borderId="84" xfId="47" applyFont="1" applyFill="1" applyBorder="1" applyAlignment="1" applyProtection="1">
      <alignment horizontal="center" vertical="center"/>
      <protection/>
    </xf>
    <xf numFmtId="166" fontId="19" fillId="0" borderId="85" xfId="47" applyFont="1" applyFill="1" applyBorder="1" applyAlignment="1" applyProtection="1">
      <alignment horizontal="center" vertical="center"/>
      <protection/>
    </xf>
    <xf numFmtId="166" fontId="19" fillId="0" borderId="42" xfId="47" applyFont="1" applyFill="1" applyBorder="1" applyAlignment="1" applyProtection="1">
      <alignment horizontal="center" vertical="center"/>
      <protection/>
    </xf>
    <xf numFmtId="2" fontId="21" fillId="0" borderId="86" xfId="0" applyNumberFormat="1" applyFont="1" applyFill="1" applyBorder="1" applyAlignment="1">
      <alignment vertical="center"/>
    </xf>
    <xf numFmtId="0" fontId="19" fillId="0" borderId="69" xfId="0" applyFont="1" applyFill="1" applyBorder="1" applyAlignment="1">
      <alignment horizontal="justify" vertical="center"/>
    </xf>
    <xf numFmtId="166" fontId="21" fillId="0" borderId="66" xfId="47" applyFont="1" applyFill="1" applyBorder="1" applyAlignment="1" applyProtection="1">
      <alignment horizontal="justify" vertical="center"/>
      <protection/>
    </xf>
    <xf numFmtId="166" fontId="21" fillId="0" borderId="87" xfId="47" applyFont="1" applyFill="1" applyBorder="1" applyAlignment="1" applyProtection="1">
      <alignment horizontal="justify" vertical="center"/>
      <protection/>
    </xf>
    <xf numFmtId="166" fontId="21" fillId="0" borderId="67" xfId="47" applyFont="1" applyFill="1" applyBorder="1" applyAlignment="1" applyProtection="1">
      <alignment horizontal="justify" vertical="center"/>
      <protection/>
    </xf>
    <xf numFmtId="166" fontId="21" fillId="0" borderId="88" xfId="47" applyFont="1" applyFill="1" applyBorder="1" applyAlignment="1" applyProtection="1">
      <alignment horizontal="justify" vertical="center"/>
      <protection/>
    </xf>
    <xf numFmtId="166" fontId="21" fillId="0" borderId="68" xfId="47" applyFont="1" applyFill="1" applyBorder="1" applyAlignment="1" applyProtection="1">
      <alignment horizontal="justify" vertical="center"/>
      <protection/>
    </xf>
    <xf numFmtId="166" fontId="21" fillId="0" borderId="85" xfId="47" applyFont="1" applyFill="1" applyBorder="1" applyAlignment="1" applyProtection="1">
      <alignment horizontal="justify" vertical="center"/>
      <protection/>
    </xf>
    <xf numFmtId="166" fontId="21" fillId="0" borderId="89" xfId="47" applyFont="1" applyFill="1" applyBorder="1" applyAlignment="1" applyProtection="1">
      <alignment horizontal="justify" vertical="center"/>
      <protection/>
    </xf>
    <xf numFmtId="2" fontId="23" fillId="0" borderId="90" xfId="0" applyNumberFormat="1" applyFont="1" applyFill="1" applyBorder="1" applyAlignment="1">
      <alignment vertical="center"/>
    </xf>
    <xf numFmtId="0" fontId="30" fillId="0" borderId="69" xfId="0" applyFont="1" applyFill="1" applyBorder="1" applyAlignment="1">
      <alignment horizontal="justify" vertical="center"/>
    </xf>
    <xf numFmtId="2" fontId="31" fillId="0" borderId="91" xfId="0" applyNumberFormat="1" applyFont="1" applyBorder="1" applyAlignment="1">
      <alignment vertical="center"/>
    </xf>
    <xf numFmtId="2" fontId="31" fillId="0" borderId="67" xfId="0" applyNumberFormat="1" applyFont="1" applyBorder="1" applyAlignment="1">
      <alignment vertical="center"/>
    </xf>
    <xf numFmtId="2" fontId="31" fillId="0" borderId="88" xfId="0" applyNumberFormat="1" applyFont="1" applyBorder="1" applyAlignment="1">
      <alignment vertical="center"/>
    </xf>
    <xf numFmtId="2" fontId="31" fillId="0" borderId="66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21" fillId="0" borderId="92" xfId="0" applyFont="1" applyFill="1" applyBorder="1" applyAlignment="1">
      <alignment horizontal="center" vertical="center"/>
    </xf>
    <xf numFmtId="0" fontId="28" fillId="0" borderId="93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166" fontId="19" fillId="0" borderId="94" xfId="47" applyFont="1" applyFill="1" applyBorder="1" applyAlignment="1" applyProtection="1">
      <alignment horizontal="center" vertical="center"/>
      <protection/>
    </xf>
    <xf numFmtId="166" fontId="19" fillId="0" borderId="92" xfId="47" applyFont="1" applyFill="1" applyBorder="1" applyAlignment="1" applyProtection="1">
      <alignment horizontal="center" vertical="center"/>
      <protection/>
    </xf>
    <xf numFmtId="166" fontId="19" fillId="0" borderId="95" xfId="47" applyFont="1" applyFill="1" applyBorder="1" applyAlignment="1" applyProtection="1">
      <alignment horizontal="center" vertical="center"/>
      <protection/>
    </xf>
    <xf numFmtId="2" fontId="31" fillId="0" borderId="91" xfId="0" applyNumberFormat="1" applyFont="1" applyFill="1" applyBorder="1" applyAlignment="1">
      <alignment vertical="center"/>
    </xf>
    <xf numFmtId="2" fontId="31" fillId="0" borderId="67" xfId="0" applyNumberFormat="1" applyFont="1" applyFill="1" applyBorder="1" applyAlignment="1">
      <alignment vertical="center"/>
    </xf>
    <xf numFmtId="2" fontId="31" fillId="0" borderId="88" xfId="0" applyNumberFormat="1" applyFont="1" applyFill="1" applyBorder="1" applyAlignment="1">
      <alignment vertical="center"/>
    </xf>
    <xf numFmtId="2" fontId="31" fillId="0" borderId="66" xfId="0" applyNumberFormat="1" applyFont="1" applyFill="1" applyBorder="1" applyAlignment="1">
      <alignment vertical="center"/>
    </xf>
    <xf numFmtId="2" fontId="31" fillId="0" borderId="96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/>
    </xf>
    <xf numFmtId="166" fontId="19" fillId="0" borderId="97" xfId="47" applyFont="1" applyFill="1" applyBorder="1" applyAlignment="1" applyProtection="1">
      <alignment horizontal="center" vertical="center"/>
      <protection/>
    </xf>
    <xf numFmtId="166" fontId="19" fillId="0" borderId="98" xfId="47" applyFont="1" applyFill="1" applyBorder="1" applyAlignment="1" applyProtection="1">
      <alignment horizontal="center" vertical="center"/>
      <protection/>
    </xf>
    <xf numFmtId="166" fontId="19" fillId="0" borderId="99" xfId="47" applyFont="1" applyFill="1" applyBorder="1" applyAlignment="1" applyProtection="1">
      <alignment horizontal="center" vertical="center"/>
      <protection/>
    </xf>
    <xf numFmtId="166" fontId="19" fillId="0" borderId="73" xfId="47" applyFont="1" applyFill="1" applyBorder="1" applyAlignment="1" applyProtection="1">
      <alignment horizontal="center" vertical="center"/>
      <protection/>
    </xf>
    <xf numFmtId="166" fontId="19" fillId="25" borderId="99" xfId="47" applyFont="1" applyFill="1" applyBorder="1" applyAlignment="1" applyProtection="1">
      <alignment horizontal="center" vertical="center"/>
      <protection/>
    </xf>
    <xf numFmtId="166" fontId="19" fillId="25" borderId="72" xfId="47" applyFont="1" applyFill="1" applyBorder="1" applyAlignment="1" applyProtection="1">
      <alignment horizontal="center" vertical="center"/>
      <protection/>
    </xf>
    <xf numFmtId="166" fontId="21" fillId="25" borderId="66" xfId="47" applyFont="1" applyFill="1" applyBorder="1" applyAlignment="1" applyProtection="1">
      <alignment horizontal="justify" vertical="center"/>
      <protection/>
    </xf>
    <xf numFmtId="166" fontId="21" fillId="25" borderId="87" xfId="47" applyFont="1" applyFill="1" applyBorder="1" applyAlignment="1" applyProtection="1">
      <alignment horizontal="justify" vertical="center"/>
      <protection/>
    </xf>
    <xf numFmtId="166" fontId="21" fillId="25" borderId="67" xfId="47" applyFont="1" applyFill="1" applyBorder="1" applyAlignment="1" applyProtection="1">
      <alignment horizontal="justify" vertical="center"/>
      <protection/>
    </xf>
    <xf numFmtId="0" fontId="21" fillId="0" borderId="51" xfId="0" applyFont="1" applyFill="1" applyBorder="1" applyAlignment="1">
      <alignment horizontal="center" vertical="center"/>
    </xf>
    <xf numFmtId="166" fontId="21" fillId="0" borderId="100" xfId="47" applyFont="1" applyFill="1" applyBorder="1" applyAlignment="1" applyProtection="1">
      <alignment horizontal="justify" vertical="center"/>
      <protection/>
    </xf>
    <xf numFmtId="166" fontId="19" fillId="0" borderId="101" xfId="47" applyFont="1" applyFill="1" applyBorder="1" applyAlignment="1" applyProtection="1">
      <alignment horizontal="center" vertical="center"/>
      <protection/>
    </xf>
    <xf numFmtId="166" fontId="19" fillId="0" borderId="102" xfId="47" applyFont="1" applyFill="1" applyBorder="1" applyAlignment="1" applyProtection="1">
      <alignment horizontal="center" vertical="center"/>
      <protection/>
    </xf>
    <xf numFmtId="166" fontId="19" fillId="0" borderId="103" xfId="47" applyFont="1" applyFill="1" applyBorder="1" applyAlignment="1" applyProtection="1">
      <alignment horizontal="center" vertical="center"/>
      <protection/>
    </xf>
    <xf numFmtId="166" fontId="19" fillId="0" borderId="104" xfId="47" applyFont="1" applyFill="1" applyBorder="1" applyAlignment="1" applyProtection="1">
      <alignment horizontal="center" vertical="center"/>
      <protection/>
    </xf>
    <xf numFmtId="166" fontId="19" fillId="0" borderId="41" xfId="47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/>
    </xf>
    <xf numFmtId="0" fontId="21" fillId="0" borderId="73" xfId="0" applyFont="1" applyFill="1" applyBorder="1" applyAlignment="1">
      <alignment horizontal="center" vertical="center"/>
    </xf>
    <xf numFmtId="0" fontId="21" fillId="0" borderId="105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2" fontId="21" fillId="0" borderId="90" xfId="0" applyNumberFormat="1" applyFont="1" applyFill="1" applyBorder="1" applyAlignment="1">
      <alignment vertical="center"/>
    </xf>
    <xf numFmtId="2" fontId="26" fillId="0" borderId="91" xfId="0" applyNumberFormat="1" applyFont="1" applyFill="1" applyBorder="1" applyAlignment="1">
      <alignment vertical="center"/>
    </xf>
    <xf numFmtId="2" fontId="26" fillId="0" borderId="67" xfId="0" applyNumberFormat="1" applyFont="1" applyFill="1" applyBorder="1" applyAlignment="1">
      <alignment vertical="center"/>
    </xf>
    <xf numFmtId="2" fontId="26" fillId="0" borderId="68" xfId="0" applyNumberFormat="1" applyFont="1" applyFill="1" applyBorder="1" applyAlignment="1">
      <alignment vertical="center"/>
    </xf>
    <xf numFmtId="2" fontId="26" fillId="0" borderId="88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66" fontId="19" fillId="0" borderId="0" xfId="0" applyNumberFormat="1" applyFont="1" applyFill="1" applyAlignment="1">
      <alignment/>
    </xf>
    <xf numFmtId="0" fontId="21" fillId="0" borderId="74" xfId="0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33" fillId="0" borderId="69" xfId="0" applyFont="1" applyFill="1" applyBorder="1" applyAlignment="1">
      <alignment horizontal="justify" vertical="center"/>
    </xf>
    <xf numFmtId="2" fontId="34" fillId="0" borderId="91" xfId="0" applyNumberFormat="1" applyFont="1" applyFill="1" applyBorder="1" applyAlignment="1">
      <alignment vertical="center"/>
    </xf>
    <xf numFmtId="2" fontId="34" fillId="0" borderId="67" xfId="0" applyNumberFormat="1" applyFont="1" applyFill="1" applyBorder="1" applyAlignment="1">
      <alignment vertical="center"/>
    </xf>
    <xf numFmtId="2" fontId="34" fillId="0" borderId="88" xfId="0" applyNumberFormat="1" applyFont="1" applyFill="1" applyBorder="1" applyAlignment="1">
      <alignment vertical="center"/>
    </xf>
    <xf numFmtId="2" fontId="34" fillId="0" borderId="66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0" fillId="0" borderId="106" xfId="50" applyFont="1" applyFill="1" applyBorder="1" applyAlignment="1">
      <alignment horizontal="center" vertical="center"/>
      <protection/>
    </xf>
    <xf numFmtId="0" fontId="20" fillId="0" borderId="107" xfId="50" applyFont="1" applyFill="1" applyBorder="1" applyAlignment="1">
      <alignment horizontal="center" vertical="center"/>
      <protection/>
    </xf>
    <xf numFmtId="166" fontId="21" fillId="0" borderId="20" xfId="48" applyFont="1" applyFill="1" applyBorder="1" applyAlignment="1" applyProtection="1">
      <alignment horizontal="center" vertical="center"/>
      <protection/>
    </xf>
    <xf numFmtId="0" fontId="19" fillId="0" borderId="108" xfId="50" applyFont="1" applyFill="1" applyBorder="1" applyAlignment="1">
      <alignment horizontal="center" vertical="center"/>
      <protection/>
    </xf>
    <xf numFmtId="0" fontId="19" fillId="0" borderId="109" xfId="50" applyFont="1" applyFill="1" applyBorder="1" applyAlignment="1">
      <alignment horizontal="center" vertical="center"/>
      <protection/>
    </xf>
    <xf numFmtId="0" fontId="20" fillId="0" borderId="110" xfId="50" applyFont="1" applyFill="1" applyBorder="1" applyAlignment="1">
      <alignment horizontal="center" vertical="center"/>
      <protection/>
    </xf>
    <xf numFmtId="0" fontId="20" fillId="0" borderId="111" xfId="50" applyFont="1" applyFill="1" applyBorder="1" applyAlignment="1">
      <alignment horizontal="center" vertical="center"/>
      <protection/>
    </xf>
    <xf numFmtId="168" fontId="26" fillId="0" borderId="91" xfId="0" applyNumberFormat="1" applyFont="1" applyBorder="1" applyAlignment="1">
      <alignment horizontal="center" vertical="center"/>
    </xf>
    <xf numFmtId="168" fontId="26" fillId="0" borderId="96" xfId="0" applyNumberFormat="1" applyFont="1" applyBorder="1" applyAlignment="1">
      <alignment horizontal="center" vertical="center"/>
    </xf>
    <xf numFmtId="168" fontId="26" fillId="0" borderId="112" xfId="0" applyNumberFormat="1" applyFont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20" fillId="0" borderId="113" xfId="0" applyFont="1" applyFill="1" applyBorder="1" applyAlignment="1">
      <alignment horizontal="center" vertical="center"/>
    </xf>
    <xf numFmtId="0" fontId="20" fillId="0" borderId="114" xfId="0" applyFont="1" applyFill="1" applyBorder="1" applyAlignment="1">
      <alignment horizontal="center" vertical="center"/>
    </xf>
    <xf numFmtId="0" fontId="20" fillId="0" borderId="11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116" xfId="0" applyFont="1" applyFill="1" applyBorder="1" applyAlignment="1">
      <alignment horizontal="center" vertical="center"/>
    </xf>
    <xf numFmtId="0" fontId="20" fillId="0" borderId="90" xfId="0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center" vertical="center"/>
    </xf>
    <xf numFmtId="0" fontId="27" fillId="0" borderId="84" xfId="0" applyFont="1" applyFill="1" applyBorder="1" applyAlignment="1">
      <alignment horizontal="justify" vertical="center"/>
    </xf>
    <xf numFmtId="0" fontId="27" fillId="0" borderId="89" xfId="0" applyFont="1" applyFill="1" applyBorder="1" applyAlignment="1">
      <alignment horizontal="justify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116" xfId="0" applyFont="1" applyFill="1" applyBorder="1" applyAlignment="1">
      <alignment horizontal="center" vertical="center"/>
    </xf>
    <xf numFmtId="0" fontId="19" fillId="0" borderId="90" xfId="0" applyFont="1" applyFill="1" applyBorder="1" applyAlignment="1">
      <alignment horizontal="center" vertical="center"/>
    </xf>
    <xf numFmtId="0" fontId="20" fillId="0" borderId="117" xfId="0" applyFont="1" applyFill="1" applyBorder="1" applyAlignment="1">
      <alignment horizontal="center" vertical="center"/>
    </xf>
    <xf numFmtId="0" fontId="20" fillId="0" borderId="118" xfId="0" applyFont="1" applyFill="1" applyBorder="1" applyAlignment="1">
      <alignment horizontal="center" vertical="center"/>
    </xf>
    <xf numFmtId="0" fontId="20" fillId="0" borderId="119" xfId="0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/>
    </xf>
    <xf numFmtId="0" fontId="27" fillId="0" borderId="120" xfId="0" applyFont="1" applyFill="1" applyBorder="1" applyAlignment="1">
      <alignment horizontal="justify" vertical="center"/>
    </xf>
    <xf numFmtId="0" fontId="21" fillId="0" borderId="117" xfId="0" applyFont="1" applyFill="1" applyBorder="1" applyAlignment="1">
      <alignment horizontal="center" vertical="center"/>
    </xf>
    <xf numFmtId="0" fontId="21" fillId="0" borderId="118" xfId="0" applyFont="1" applyFill="1" applyBorder="1" applyAlignment="1">
      <alignment horizontal="center" vertical="center"/>
    </xf>
    <xf numFmtId="0" fontId="21" fillId="0" borderId="119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/>
    </xf>
    <xf numFmtId="0" fontId="21" fillId="0" borderId="85" xfId="0" applyFont="1" applyFill="1" applyBorder="1" applyAlignment="1">
      <alignment horizontal="center" vertical="center"/>
    </xf>
    <xf numFmtId="0" fontId="21" fillId="0" borderId="84" xfId="0" applyFont="1" applyFill="1" applyBorder="1" applyAlignment="1">
      <alignment horizontal="justify" vertical="center"/>
    </xf>
    <xf numFmtId="0" fontId="21" fillId="0" borderId="89" xfId="0" applyFont="1" applyFill="1" applyBorder="1" applyAlignment="1">
      <alignment horizontal="justify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Migliaia [0] 2" xfId="47"/>
    <cellStyle name="Migliaia [0]_Foglio1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7.8515625" style="0" customWidth="1"/>
    <col min="2" max="2" width="6.140625" style="0" bestFit="1" customWidth="1"/>
    <col min="3" max="4" width="6.8515625" style="0" bestFit="1" customWidth="1"/>
    <col min="5" max="5" width="6.140625" style="0" bestFit="1" customWidth="1"/>
    <col min="6" max="6" width="6.57421875" style="0" bestFit="1" customWidth="1"/>
    <col min="7" max="7" width="6.8515625" style="0" bestFit="1" customWidth="1"/>
    <col min="8" max="8" width="6.7109375" style="0" bestFit="1" customWidth="1"/>
    <col min="9" max="12" width="6.140625" style="0" bestFit="1" customWidth="1"/>
    <col min="13" max="13" width="9.00390625" style="0" bestFit="1" customWidth="1"/>
    <col min="14" max="15" width="6.140625" style="0" bestFit="1" customWidth="1"/>
    <col min="16" max="16" width="7.7109375" style="0" bestFit="1" customWidth="1"/>
    <col min="17" max="17" width="9.00390625" style="0" bestFit="1" customWidth="1"/>
    <col min="18" max="18" width="7.7109375" style="0" bestFit="1" customWidth="1"/>
  </cols>
  <sheetData>
    <row r="1" ht="12.75">
      <c r="G1" t="s">
        <v>33</v>
      </c>
    </row>
    <row r="2" spans="7:9" ht="12.75">
      <c r="G2" s="1"/>
      <c r="H2" s="34" t="s">
        <v>34</v>
      </c>
      <c r="I2" s="1"/>
    </row>
    <row r="3" spans="1:18" ht="13.5" thickBot="1">
      <c r="A3" s="1"/>
      <c r="B3" s="1"/>
      <c r="C3" s="1"/>
      <c r="D3" s="1"/>
      <c r="E3" s="1"/>
      <c r="F3" s="1"/>
      <c r="J3" s="1"/>
      <c r="K3" s="1"/>
      <c r="L3" s="1"/>
      <c r="M3" s="1"/>
      <c r="N3" s="1"/>
      <c r="O3" s="1"/>
      <c r="P3" s="1"/>
      <c r="Q3" s="1"/>
      <c r="R3" s="1"/>
    </row>
    <row r="4" spans="1:18" ht="13.5" thickBot="1">
      <c r="A4" s="193"/>
      <c r="B4" s="195" t="s">
        <v>19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6" t="s">
        <v>20</v>
      </c>
      <c r="N4" s="196"/>
      <c r="O4" s="196"/>
      <c r="P4" s="196" t="s">
        <v>0</v>
      </c>
      <c r="Q4" s="196"/>
      <c r="R4" s="190" t="s">
        <v>1</v>
      </c>
    </row>
    <row r="5" spans="1:18" ht="13.5" thickBot="1">
      <c r="A5" s="194"/>
      <c r="B5" s="39">
        <v>150101</v>
      </c>
      <c r="C5" s="40">
        <v>150102</v>
      </c>
      <c r="D5" s="40">
        <v>150107</v>
      </c>
      <c r="E5" s="41">
        <v>150110</v>
      </c>
      <c r="F5" s="41">
        <v>160103</v>
      </c>
      <c r="G5" s="40">
        <v>200101</v>
      </c>
      <c r="H5" s="41">
        <v>200123</v>
      </c>
      <c r="I5" s="40">
        <v>200139</v>
      </c>
      <c r="J5" s="40">
        <v>200140</v>
      </c>
      <c r="K5" s="41">
        <v>200131</v>
      </c>
      <c r="L5" s="40">
        <v>200133</v>
      </c>
      <c r="M5" s="42">
        <v>200301</v>
      </c>
      <c r="N5" s="41">
        <v>200303</v>
      </c>
      <c r="O5" s="43">
        <v>200307</v>
      </c>
      <c r="P5" s="44" t="s">
        <v>2</v>
      </c>
      <c r="Q5" s="45" t="s">
        <v>3</v>
      </c>
      <c r="R5" s="191"/>
    </row>
    <row r="6" spans="1:18" ht="12.75">
      <c r="A6" s="2" t="s">
        <v>4</v>
      </c>
      <c r="B6" s="3"/>
      <c r="C6" s="4">
        <v>1940</v>
      </c>
      <c r="D6" s="4">
        <v>5340</v>
      </c>
      <c r="E6" s="4"/>
      <c r="F6" s="4"/>
      <c r="G6" s="4">
        <v>4400</v>
      </c>
      <c r="H6" s="4">
        <v>940</v>
      </c>
      <c r="I6" s="5"/>
      <c r="J6" s="5"/>
      <c r="K6" s="4">
        <v>5</v>
      </c>
      <c r="L6" s="5">
        <v>6</v>
      </c>
      <c r="M6" s="3">
        <v>113790</v>
      </c>
      <c r="N6" s="4">
        <v>600</v>
      </c>
      <c r="O6" s="6">
        <v>1710</v>
      </c>
      <c r="P6" s="3">
        <v>12631</v>
      </c>
      <c r="Q6" s="6">
        <v>128731</v>
      </c>
      <c r="R6" s="38">
        <v>9.811933411532577</v>
      </c>
    </row>
    <row r="7" spans="1:18" ht="12.75">
      <c r="A7" s="7" t="s">
        <v>5</v>
      </c>
      <c r="B7" s="8"/>
      <c r="C7" s="9">
        <v>2360</v>
      </c>
      <c r="D7" s="9">
        <v>2120</v>
      </c>
      <c r="E7" s="9"/>
      <c r="F7" s="9">
        <v>460</v>
      </c>
      <c r="G7" s="9">
        <v>3720</v>
      </c>
      <c r="H7" s="9">
        <v>160</v>
      </c>
      <c r="I7" s="10"/>
      <c r="J7" s="10"/>
      <c r="K7" s="9">
        <v>4</v>
      </c>
      <c r="L7" s="10">
        <v>6</v>
      </c>
      <c r="M7" s="8">
        <v>109810</v>
      </c>
      <c r="N7" s="9">
        <v>810</v>
      </c>
      <c r="O7" s="11">
        <v>1130</v>
      </c>
      <c r="P7" s="3">
        <v>8830</v>
      </c>
      <c r="Q7" s="11">
        <v>120580</v>
      </c>
      <c r="R7" s="35">
        <v>7.322939127550175</v>
      </c>
    </row>
    <row r="8" spans="1:18" ht="12.75">
      <c r="A8" s="7" t="s">
        <v>6</v>
      </c>
      <c r="B8" s="8"/>
      <c r="C8" s="9">
        <v>1900</v>
      </c>
      <c r="D8" s="9">
        <v>1120</v>
      </c>
      <c r="E8" s="9"/>
      <c r="F8" s="9"/>
      <c r="G8" s="9">
        <v>2880</v>
      </c>
      <c r="H8" s="9">
        <v>200</v>
      </c>
      <c r="I8" s="10"/>
      <c r="J8" s="10"/>
      <c r="K8" s="9">
        <v>6</v>
      </c>
      <c r="L8" s="10">
        <v>7</v>
      </c>
      <c r="M8" s="8">
        <v>119670</v>
      </c>
      <c r="N8" s="9">
        <v>520</v>
      </c>
      <c r="O8" s="11">
        <v>610</v>
      </c>
      <c r="P8" s="3">
        <v>6113</v>
      </c>
      <c r="Q8" s="11">
        <v>126913</v>
      </c>
      <c r="R8" s="35">
        <v>4.816685445935404</v>
      </c>
    </row>
    <row r="9" spans="1:18" ht="12.75">
      <c r="A9" s="7" t="s">
        <v>7</v>
      </c>
      <c r="B9" s="8"/>
      <c r="C9" s="9">
        <v>2860</v>
      </c>
      <c r="D9" s="9">
        <v>2080</v>
      </c>
      <c r="E9" s="9"/>
      <c r="F9" s="9"/>
      <c r="G9" s="9">
        <v>4980</v>
      </c>
      <c r="H9" s="9">
        <v>360</v>
      </c>
      <c r="I9" s="10"/>
      <c r="J9" s="10"/>
      <c r="K9" s="9">
        <v>6</v>
      </c>
      <c r="L9" s="10">
        <v>5</v>
      </c>
      <c r="M9" s="8">
        <v>118570</v>
      </c>
      <c r="N9" s="9">
        <v>600</v>
      </c>
      <c r="O9" s="11">
        <v>280</v>
      </c>
      <c r="P9" s="8">
        <v>10291</v>
      </c>
      <c r="Q9" s="11">
        <v>129741</v>
      </c>
      <c r="R9" s="35">
        <v>7.9319567445911465</v>
      </c>
    </row>
    <row r="10" spans="1:18" ht="12.75">
      <c r="A10" s="7" t="s">
        <v>8</v>
      </c>
      <c r="B10" s="8"/>
      <c r="C10" s="9">
        <v>3180</v>
      </c>
      <c r="D10" s="9">
        <v>2260</v>
      </c>
      <c r="E10" s="9"/>
      <c r="F10" s="9">
        <v>400</v>
      </c>
      <c r="G10" s="9">
        <v>4460</v>
      </c>
      <c r="H10" s="9">
        <v>660</v>
      </c>
      <c r="I10" s="10"/>
      <c r="J10" s="10"/>
      <c r="K10" s="9"/>
      <c r="L10" s="10"/>
      <c r="M10" s="8">
        <v>129980</v>
      </c>
      <c r="N10" s="9">
        <v>900</v>
      </c>
      <c r="O10" s="11">
        <v>1300</v>
      </c>
      <c r="P10" s="8">
        <v>10960</v>
      </c>
      <c r="Q10" s="11">
        <v>143140</v>
      </c>
      <c r="R10" s="35">
        <v>7.65683945787341</v>
      </c>
    </row>
    <row r="11" spans="1:18" ht="12.75">
      <c r="A11" s="7" t="s">
        <v>9</v>
      </c>
      <c r="B11" s="8"/>
      <c r="C11" s="9">
        <v>2800</v>
      </c>
      <c r="D11" s="9">
        <v>3580</v>
      </c>
      <c r="E11" s="9"/>
      <c r="F11" s="9"/>
      <c r="G11" s="9">
        <v>4720</v>
      </c>
      <c r="H11" s="9">
        <v>590</v>
      </c>
      <c r="I11" s="10"/>
      <c r="J11" s="10"/>
      <c r="K11" s="9"/>
      <c r="L11" s="10"/>
      <c r="M11" s="8">
        <v>130030</v>
      </c>
      <c r="N11" s="9">
        <v>1020</v>
      </c>
      <c r="O11" s="11">
        <v>1580</v>
      </c>
      <c r="P11" s="8">
        <v>11690</v>
      </c>
      <c r="Q11" s="11">
        <v>144320</v>
      </c>
      <c r="R11" s="35">
        <v>8.100055432372505</v>
      </c>
    </row>
    <row r="12" spans="1:18" ht="12.75">
      <c r="A12" s="7" t="s">
        <v>10</v>
      </c>
      <c r="B12" s="8"/>
      <c r="C12" s="9">
        <v>2120</v>
      </c>
      <c r="D12" s="9">
        <v>2360</v>
      </c>
      <c r="E12" s="9"/>
      <c r="F12" s="9"/>
      <c r="G12" s="9">
        <v>3820</v>
      </c>
      <c r="H12" s="9">
        <v>420</v>
      </c>
      <c r="I12" s="10"/>
      <c r="J12" s="10"/>
      <c r="K12" s="9">
        <v>4</v>
      </c>
      <c r="L12" s="10">
        <v>4</v>
      </c>
      <c r="M12" s="8">
        <v>138350</v>
      </c>
      <c r="N12" s="9"/>
      <c r="O12" s="11"/>
      <c r="P12" s="8">
        <v>8728</v>
      </c>
      <c r="Q12" s="11">
        <v>147078</v>
      </c>
      <c r="R12" s="35">
        <v>5.9342661716912115</v>
      </c>
    </row>
    <row r="13" spans="1:18" ht="12.75">
      <c r="A13" s="7" t="s">
        <v>11</v>
      </c>
      <c r="B13" s="8"/>
      <c r="C13" s="9">
        <v>2100</v>
      </c>
      <c r="D13" s="9">
        <v>7120</v>
      </c>
      <c r="E13" s="9"/>
      <c r="F13" s="9"/>
      <c r="G13" s="9">
        <v>3900</v>
      </c>
      <c r="H13" s="9"/>
      <c r="I13" s="10"/>
      <c r="J13" s="10"/>
      <c r="K13" s="9">
        <v>3</v>
      </c>
      <c r="L13" s="10">
        <v>4</v>
      </c>
      <c r="M13" s="8">
        <v>143230</v>
      </c>
      <c r="N13" s="9">
        <v>920</v>
      </c>
      <c r="O13" s="11"/>
      <c r="P13" s="8">
        <v>13127</v>
      </c>
      <c r="Q13" s="11">
        <v>157277</v>
      </c>
      <c r="R13" s="35">
        <v>8.346420646375503</v>
      </c>
    </row>
    <row r="14" spans="1:18" ht="12.75">
      <c r="A14" s="7" t="s">
        <v>12</v>
      </c>
      <c r="B14" s="8"/>
      <c r="C14" s="9">
        <v>1000</v>
      </c>
      <c r="D14" s="9">
        <v>1520</v>
      </c>
      <c r="E14" s="9"/>
      <c r="F14" s="9"/>
      <c r="G14" s="9">
        <v>6260</v>
      </c>
      <c r="H14" s="9"/>
      <c r="I14" s="10"/>
      <c r="J14" s="10"/>
      <c r="K14" s="9">
        <v>5</v>
      </c>
      <c r="L14" s="10">
        <v>8</v>
      </c>
      <c r="M14" s="8">
        <v>129270</v>
      </c>
      <c r="N14" s="9">
        <v>990</v>
      </c>
      <c r="O14" s="11"/>
      <c r="P14" s="8">
        <v>8793</v>
      </c>
      <c r="Q14" s="11">
        <v>139053</v>
      </c>
      <c r="R14" s="35">
        <v>6.323488166382602</v>
      </c>
    </row>
    <row r="15" spans="1:18" ht="12.75">
      <c r="A15" s="7" t="s">
        <v>13</v>
      </c>
      <c r="B15" s="8"/>
      <c r="C15" s="9">
        <v>3030</v>
      </c>
      <c r="D15" s="9">
        <v>2600</v>
      </c>
      <c r="E15" s="9"/>
      <c r="F15" s="9"/>
      <c r="G15" s="9">
        <v>1320</v>
      </c>
      <c r="H15" s="9"/>
      <c r="I15" s="10"/>
      <c r="J15" s="10"/>
      <c r="K15" s="9">
        <v>20</v>
      </c>
      <c r="L15" s="10">
        <v>6</v>
      </c>
      <c r="M15" s="8">
        <v>130150</v>
      </c>
      <c r="N15" s="9"/>
      <c r="O15" s="11"/>
      <c r="P15" s="8">
        <v>6976</v>
      </c>
      <c r="Q15" s="11">
        <v>137126</v>
      </c>
      <c r="R15" s="35">
        <v>5.087291979639164</v>
      </c>
    </row>
    <row r="16" spans="1:18" ht="12.75">
      <c r="A16" s="7" t="s">
        <v>14</v>
      </c>
      <c r="B16" s="8"/>
      <c r="C16" s="9">
        <v>1230</v>
      </c>
      <c r="D16" s="9">
        <v>1360</v>
      </c>
      <c r="E16" s="9"/>
      <c r="F16" s="9"/>
      <c r="G16" s="9">
        <v>5120</v>
      </c>
      <c r="H16" s="9"/>
      <c r="I16" s="10"/>
      <c r="J16" s="10"/>
      <c r="K16" s="9">
        <v>32</v>
      </c>
      <c r="L16" s="10">
        <v>35</v>
      </c>
      <c r="M16" s="8">
        <v>115490</v>
      </c>
      <c r="N16" s="9"/>
      <c r="O16" s="11"/>
      <c r="P16" s="8">
        <v>7777</v>
      </c>
      <c r="Q16" s="11">
        <v>123267</v>
      </c>
      <c r="R16" s="35">
        <v>6.309068931668654</v>
      </c>
    </row>
    <row r="17" spans="1:18" ht="13.5" thickBot="1">
      <c r="A17" s="12" t="s">
        <v>15</v>
      </c>
      <c r="B17" s="13"/>
      <c r="C17" s="14">
        <v>2760</v>
      </c>
      <c r="D17" s="14">
        <v>2180</v>
      </c>
      <c r="E17" s="14"/>
      <c r="F17" s="14"/>
      <c r="G17" s="14">
        <v>2800</v>
      </c>
      <c r="H17" s="14"/>
      <c r="I17" s="15"/>
      <c r="J17" s="15"/>
      <c r="K17" s="14">
        <v>10</v>
      </c>
      <c r="L17" s="15">
        <v>7</v>
      </c>
      <c r="M17" s="13">
        <v>135900</v>
      </c>
      <c r="N17" s="14"/>
      <c r="O17" s="16"/>
      <c r="P17" s="13">
        <v>7757</v>
      </c>
      <c r="Q17" s="16">
        <v>143657</v>
      </c>
      <c r="R17" s="36">
        <v>5.399667262994494</v>
      </c>
    </row>
    <row r="18" spans="1:18" ht="15.75">
      <c r="A18" s="17" t="s">
        <v>16</v>
      </c>
      <c r="B18" s="25">
        <v>0</v>
      </c>
      <c r="C18" s="18">
        <v>27280</v>
      </c>
      <c r="D18" s="19">
        <v>33640</v>
      </c>
      <c r="E18" s="18">
        <v>0</v>
      </c>
      <c r="F18" s="18">
        <v>860</v>
      </c>
      <c r="G18" s="20">
        <v>48380</v>
      </c>
      <c r="H18" s="18">
        <v>3330</v>
      </c>
      <c r="I18" s="18">
        <v>0</v>
      </c>
      <c r="J18" s="20">
        <v>0</v>
      </c>
      <c r="K18" s="21">
        <v>95</v>
      </c>
      <c r="L18" s="22">
        <v>88</v>
      </c>
      <c r="M18" s="23">
        <v>1514240</v>
      </c>
      <c r="N18" s="21">
        <v>6360</v>
      </c>
      <c r="O18" s="24">
        <v>6610</v>
      </c>
      <c r="P18" s="25">
        <v>113490</v>
      </c>
      <c r="Q18" s="26">
        <v>1640883</v>
      </c>
      <c r="R18" s="37">
        <v>6.916398061287733</v>
      </c>
    </row>
    <row r="19" spans="1:18" ht="13.5" thickBot="1">
      <c r="A19" s="12" t="s">
        <v>17</v>
      </c>
      <c r="B19" s="27">
        <v>0</v>
      </c>
      <c r="C19" s="28">
        <v>1.6625195093129737</v>
      </c>
      <c r="D19" s="28">
        <v>2.0501156999006023</v>
      </c>
      <c r="E19" s="29">
        <v>0</v>
      </c>
      <c r="F19" s="29">
        <v>0.05241080564549696</v>
      </c>
      <c r="G19" s="28">
        <v>2.9484125315455154</v>
      </c>
      <c r="H19" s="29">
        <v>0.2029395148831452</v>
      </c>
      <c r="I19" s="29">
        <v>0</v>
      </c>
      <c r="J19" s="28">
        <v>0</v>
      </c>
      <c r="K19" s="29">
        <v>0.0057895657399095486</v>
      </c>
      <c r="L19" s="28">
        <v>0.005362966159074108</v>
      </c>
      <c r="M19" s="30">
        <v>92.28202132632248</v>
      </c>
      <c r="N19" s="29">
        <v>0.38759619058762873</v>
      </c>
      <c r="O19" s="31">
        <v>0.40283188990318014</v>
      </c>
      <c r="P19" s="192"/>
      <c r="Q19" s="192"/>
      <c r="R19" s="36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4.2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 t="s">
        <v>18</v>
      </c>
      <c r="N27" s="33"/>
      <c r="O27" s="33"/>
      <c r="P27" s="33"/>
      <c r="Q27" s="33"/>
      <c r="R27" s="33"/>
    </row>
  </sheetData>
  <sheetProtection/>
  <mergeCells count="6">
    <mergeCell ref="R4:R5"/>
    <mergeCell ref="P19:Q19"/>
    <mergeCell ref="A4:A5"/>
    <mergeCell ref="B4:L4"/>
    <mergeCell ref="M4:O4"/>
    <mergeCell ref="P4:Q4"/>
  </mergeCells>
  <printOptions/>
  <pageMargins left="0.35" right="0.4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9.421875" style="47" bestFit="1" customWidth="1"/>
    <col min="2" max="2" width="6.140625" style="47" bestFit="1" customWidth="1"/>
    <col min="3" max="3" width="6.57421875" style="47" bestFit="1" customWidth="1"/>
    <col min="4" max="5" width="6.140625" style="47" bestFit="1" customWidth="1"/>
    <col min="6" max="6" width="6.57421875" style="47" bestFit="1" customWidth="1"/>
    <col min="7" max="7" width="6.140625" style="47" bestFit="1" customWidth="1"/>
    <col min="8" max="8" width="6.57421875" style="47" bestFit="1" customWidth="1"/>
    <col min="9" max="10" width="6.140625" style="47" bestFit="1" customWidth="1"/>
    <col min="11" max="11" width="7.28125" style="47" bestFit="1" customWidth="1"/>
    <col min="12" max="15" width="6.140625" style="47" bestFit="1" customWidth="1"/>
    <col min="16" max="16" width="8.7109375" style="47" bestFit="1" customWidth="1"/>
    <col min="17" max="17" width="9.140625" style="47" bestFit="1" customWidth="1"/>
    <col min="18" max="18" width="8.7109375" style="47" bestFit="1" customWidth="1"/>
    <col min="19" max="19" width="7.7109375" style="47" bestFit="1" customWidth="1"/>
    <col min="20" max="16384" width="9.140625" style="47" customWidth="1"/>
  </cols>
  <sheetData>
    <row r="1" ht="14.25">
      <c r="H1" s="47" t="s">
        <v>35</v>
      </c>
    </row>
    <row r="2" ht="14.25">
      <c r="I2" s="47" t="s">
        <v>36</v>
      </c>
    </row>
    <row r="3" ht="15" thickBot="1"/>
    <row r="4" spans="1:19" ht="15" thickBot="1">
      <c r="A4" s="200"/>
      <c r="B4" s="202" t="s">
        <v>19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3"/>
      <c r="P4" s="46" t="s">
        <v>20</v>
      </c>
      <c r="Q4" s="204" t="s">
        <v>0</v>
      </c>
      <c r="R4" s="204"/>
      <c r="S4" s="205" t="s">
        <v>1</v>
      </c>
    </row>
    <row r="5" spans="1:19" ht="15" thickBot="1">
      <c r="A5" s="201"/>
      <c r="B5" s="48">
        <v>150101</v>
      </c>
      <c r="C5" s="49">
        <v>150102</v>
      </c>
      <c r="D5" s="49">
        <v>150106</v>
      </c>
      <c r="E5" s="49">
        <v>150103</v>
      </c>
      <c r="F5" s="49">
        <v>150107</v>
      </c>
      <c r="G5" s="50">
        <v>160103</v>
      </c>
      <c r="H5" s="49">
        <v>200101</v>
      </c>
      <c r="I5" s="49">
        <v>200108</v>
      </c>
      <c r="J5" s="51">
        <v>200123</v>
      </c>
      <c r="K5" s="49">
        <v>200135</v>
      </c>
      <c r="L5" s="49">
        <v>200140</v>
      </c>
      <c r="M5" s="49">
        <v>200131</v>
      </c>
      <c r="N5" s="52">
        <v>200133</v>
      </c>
      <c r="O5" s="53">
        <v>200307</v>
      </c>
      <c r="P5" s="54">
        <v>200301</v>
      </c>
      <c r="Q5" s="55" t="s">
        <v>2</v>
      </c>
      <c r="R5" s="56" t="s">
        <v>3</v>
      </c>
      <c r="S5" s="205"/>
    </row>
    <row r="6" spans="1:19" ht="14.25">
      <c r="A6" s="57" t="s">
        <v>4</v>
      </c>
      <c r="B6" s="58"/>
      <c r="C6" s="59">
        <v>1840</v>
      </c>
      <c r="D6" s="59"/>
      <c r="E6" s="59"/>
      <c r="F6" s="59">
        <v>2040</v>
      </c>
      <c r="G6" s="59"/>
      <c r="H6" s="59">
        <v>1260</v>
      </c>
      <c r="I6" s="59"/>
      <c r="J6" s="60"/>
      <c r="K6" s="60"/>
      <c r="L6" s="60"/>
      <c r="M6" s="60">
        <v>6</v>
      </c>
      <c r="N6" s="61">
        <v>3</v>
      </c>
      <c r="O6" s="62"/>
      <c r="P6" s="63">
        <v>133790</v>
      </c>
      <c r="Q6" s="58">
        <f>SUM(B6:O6)-(O6*30%)</f>
        <v>5149</v>
      </c>
      <c r="R6" s="64">
        <f>SUM(B6:P6)</f>
        <v>138939</v>
      </c>
      <c r="S6" s="65">
        <f aca="true" t="shared" si="0" ref="S6:S17">Q6/R6%</f>
        <v>3.705942895803194</v>
      </c>
    </row>
    <row r="7" spans="1:19" ht="14.25">
      <c r="A7" s="66" t="s">
        <v>5</v>
      </c>
      <c r="B7" s="67"/>
      <c r="C7" s="68">
        <v>1220</v>
      </c>
      <c r="D7" s="68"/>
      <c r="E7" s="68"/>
      <c r="F7" s="68">
        <v>1220</v>
      </c>
      <c r="G7" s="68"/>
      <c r="H7" s="68">
        <v>2900</v>
      </c>
      <c r="I7" s="68"/>
      <c r="J7" s="69"/>
      <c r="K7" s="69"/>
      <c r="L7" s="69"/>
      <c r="M7" s="69">
        <v>8</v>
      </c>
      <c r="N7" s="70">
        <v>6</v>
      </c>
      <c r="O7" s="71"/>
      <c r="P7" s="72">
        <v>114390</v>
      </c>
      <c r="Q7" s="58">
        <f aca="true" t="shared" si="1" ref="Q7:Q17">SUM(B7:O7)-(O7*30%)</f>
        <v>5354</v>
      </c>
      <c r="R7" s="64">
        <f aca="true" t="shared" si="2" ref="R7:R17">SUM(B7:P7)</f>
        <v>119744</v>
      </c>
      <c r="S7" s="73">
        <f t="shared" si="0"/>
        <v>4.471205237840727</v>
      </c>
    </row>
    <row r="8" spans="1:19" ht="14.25">
      <c r="A8" s="66" t="s">
        <v>6</v>
      </c>
      <c r="B8" s="67"/>
      <c r="C8" s="68">
        <v>2420</v>
      </c>
      <c r="D8" s="68"/>
      <c r="E8" s="68"/>
      <c r="F8" s="68">
        <v>7640</v>
      </c>
      <c r="G8" s="68">
        <v>750</v>
      </c>
      <c r="H8" s="68">
        <v>4600</v>
      </c>
      <c r="I8" s="68"/>
      <c r="J8" s="69">
        <v>1360</v>
      </c>
      <c r="K8" s="69"/>
      <c r="L8" s="69"/>
      <c r="M8" s="69">
        <v>6</v>
      </c>
      <c r="N8" s="70">
        <v>7</v>
      </c>
      <c r="O8" s="71"/>
      <c r="P8" s="72">
        <v>129640</v>
      </c>
      <c r="Q8" s="58">
        <f t="shared" si="1"/>
        <v>16783</v>
      </c>
      <c r="R8" s="64">
        <f t="shared" si="2"/>
        <v>146423</v>
      </c>
      <c r="S8" s="73">
        <f t="shared" si="0"/>
        <v>11.46199709062101</v>
      </c>
    </row>
    <row r="9" spans="1:19" ht="14.25">
      <c r="A9" s="66" t="s">
        <v>7</v>
      </c>
      <c r="B9" s="67"/>
      <c r="C9" s="68">
        <v>2420</v>
      </c>
      <c r="D9" s="68"/>
      <c r="E9" s="68"/>
      <c r="F9" s="68">
        <v>2080</v>
      </c>
      <c r="G9" s="68"/>
      <c r="H9" s="68">
        <v>4660</v>
      </c>
      <c r="I9" s="68"/>
      <c r="J9" s="69"/>
      <c r="K9" s="69"/>
      <c r="L9" s="69"/>
      <c r="M9" s="69">
        <v>10</v>
      </c>
      <c r="N9" s="70">
        <v>12</v>
      </c>
      <c r="O9" s="71"/>
      <c r="P9" s="72">
        <v>131130</v>
      </c>
      <c r="Q9" s="58">
        <f t="shared" si="1"/>
        <v>9182</v>
      </c>
      <c r="R9" s="64">
        <f t="shared" si="2"/>
        <v>140312</v>
      </c>
      <c r="S9" s="73">
        <f t="shared" si="0"/>
        <v>6.543987684588632</v>
      </c>
    </row>
    <row r="10" spans="1:19" ht="14.25">
      <c r="A10" s="66" t="s">
        <v>8</v>
      </c>
      <c r="B10" s="67"/>
      <c r="C10" s="68">
        <v>1240</v>
      </c>
      <c r="D10" s="68"/>
      <c r="E10" s="68"/>
      <c r="F10" s="68">
        <v>1640</v>
      </c>
      <c r="G10" s="68"/>
      <c r="H10" s="68">
        <v>2140</v>
      </c>
      <c r="I10" s="68"/>
      <c r="J10" s="69">
        <v>660</v>
      </c>
      <c r="K10" s="69"/>
      <c r="L10" s="69"/>
      <c r="M10" s="69">
        <v>2</v>
      </c>
      <c r="N10" s="70">
        <v>2</v>
      </c>
      <c r="O10" s="71"/>
      <c r="P10" s="72">
        <v>142580</v>
      </c>
      <c r="Q10" s="58">
        <f t="shared" si="1"/>
        <v>5684</v>
      </c>
      <c r="R10" s="64">
        <f t="shared" si="2"/>
        <v>148264</v>
      </c>
      <c r="S10" s="73">
        <f t="shared" si="0"/>
        <v>3.833702045000809</v>
      </c>
    </row>
    <row r="11" spans="1:19" ht="14.25">
      <c r="A11" s="66" t="s">
        <v>9</v>
      </c>
      <c r="B11" s="67"/>
      <c r="C11" s="68">
        <v>3300</v>
      </c>
      <c r="D11" s="68"/>
      <c r="E11" s="68"/>
      <c r="F11" s="68">
        <v>1560</v>
      </c>
      <c r="G11" s="68"/>
      <c r="H11" s="68">
        <v>5720</v>
      </c>
      <c r="I11" s="68"/>
      <c r="J11" s="69">
        <v>640</v>
      </c>
      <c r="K11" s="69">
        <v>40</v>
      </c>
      <c r="L11" s="69"/>
      <c r="M11" s="69">
        <v>4</v>
      </c>
      <c r="N11" s="70">
        <v>7</v>
      </c>
      <c r="O11" s="71"/>
      <c r="P11" s="72">
        <v>134680</v>
      </c>
      <c r="Q11" s="58">
        <f t="shared" si="1"/>
        <v>11271</v>
      </c>
      <c r="R11" s="64">
        <f t="shared" si="2"/>
        <v>145951</v>
      </c>
      <c r="S11" s="73">
        <f t="shared" si="0"/>
        <v>7.722454796472789</v>
      </c>
    </row>
    <row r="12" spans="1:19" ht="14.25">
      <c r="A12" s="66" t="s">
        <v>10</v>
      </c>
      <c r="B12" s="67"/>
      <c r="C12" s="68">
        <v>1120</v>
      </c>
      <c r="D12" s="68"/>
      <c r="E12" s="68"/>
      <c r="F12" s="68">
        <v>3000</v>
      </c>
      <c r="G12" s="68"/>
      <c r="H12" s="68">
        <v>2560</v>
      </c>
      <c r="I12" s="68"/>
      <c r="J12" s="69">
        <v>500</v>
      </c>
      <c r="K12" s="69"/>
      <c r="L12" s="69"/>
      <c r="M12" s="69">
        <v>4</v>
      </c>
      <c r="N12" s="70">
        <v>3</v>
      </c>
      <c r="O12" s="71">
        <v>1210</v>
      </c>
      <c r="P12" s="72">
        <v>154930</v>
      </c>
      <c r="Q12" s="58">
        <f t="shared" si="1"/>
        <v>8034</v>
      </c>
      <c r="R12" s="64">
        <f t="shared" si="2"/>
        <v>163327</v>
      </c>
      <c r="S12" s="73">
        <f t="shared" si="0"/>
        <v>4.918966245629933</v>
      </c>
    </row>
    <row r="13" spans="1:19" ht="14.25">
      <c r="A13" s="66" t="s">
        <v>11</v>
      </c>
      <c r="B13" s="67"/>
      <c r="C13" s="68">
        <v>400</v>
      </c>
      <c r="D13" s="68"/>
      <c r="E13" s="68"/>
      <c r="F13" s="68">
        <v>2040</v>
      </c>
      <c r="G13" s="68">
        <v>1480</v>
      </c>
      <c r="H13" s="68">
        <v>2300</v>
      </c>
      <c r="I13" s="68"/>
      <c r="J13" s="69"/>
      <c r="K13" s="69"/>
      <c r="L13" s="69"/>
      <c r="M13" s="69">
        <v>6</v>
      </c>
      <c r="N13" s="70">
        <v>5</v>
      </c>
      <c r="O13" s="71"/>
      <c r="P13" s="72">
        <v>167290</v>
      </c>
      <c r="Q13" s="58">
        <f t="shared" si="1"/>
        <v>6231</v>
      </c>
      <c r="R13" s="64">
        <f t="shared" si="2"/>
        <v>173521</v>
      </c>
      <c r="S13" s="73">
        <f t="shared" si="0"/>
        <v>3.590919831029097</v>
      </c>
    </row>
    <row r="14" spans="1:19" ht="15.75" customHeight="1">
      <c r="A14" s="66" t="s">
        <v>12</v>
      </c>
      <c r="B14" s="67"/>
      <c r="C14" s="68">
        <v>2460</v>
      </c>
      <c r="D14" s="68"/>
      <c r="E14" s="68"/>
      <c r="F14" s="68">
        <v>5200</v>
      </c>
      <c r="G14" s="68">
        <v>1450</v>
      </c>
      <c r="H14" s="68">
        <v>5640</v>
      </c>
      <c r="I14" s="68"/>
      <c r="J14" s="69">
        <v>540</v>
      </c>
      <c r="K14" s="69">
        <v>130</v>
      </c>
      <c r="L14" s="69"/>
      <c r="M14" s="69">
        <v>6</v>
      </c>
      <c r="N14" s="70">
        <v>10</v>
      </c>
      <c r="O14" s="71"/>
      <c r="P14" s="72">
        <v>140110</v>
      </c>
      <c r="Q14" s="58">
        <f t="shared" si="1"/>
        <v>15436</v>
      </c>
      <c r="R14" s="64">
        <f t="shared" si="2"/>
        <v>155546</v>
      </c>
      <c r="S14" s="73">
        <f t="shared" si="0"/>
        <v>9.92375245907963</v>
      </c>
    </row>
    <row r="15" spans="1:19" ht="14.25">
      <c r="A15" s="66" t="s">
        <v>13</v>
      </c>
      <c r="B15" s="67"/>
      <c r="C15" s="68">
        <v>1440</v>
      </c>
      <c r="D15" s="68"/>
      <c r="E15" s="68"/>
      <c r="F15" s="68">
        <v>1380</v>
      </c>
      <c r="G15" s="68">
        <v>1220</v>
      </c>
      <c r="H15" s="68">
        <v>4360</v>
      </c>
      <c r="I15" s="68"/>
      <c r="J15" s="69"/>
      <c r="K15" s="69"/>
      <c r="L15" s="69"/>
      <c r="M15" s="69">
        <v>6</v>
      </c>
      <c r="N15" s="70">
        <v>3</v>
      </c>
      <c r="O15" s="71"/>
      <c r="P15" s="72">
        <v>129460</v>
      </c>
      <c r="Q15" s="58">
        <f t="shared" si="1"/>
        <v>8409</v>
      </c>
      <c r="R15" s="64">
        <f t="shared" si="2"/>
        <v>137869</v>
      </c>
      <c r="S15" s="73">
        <f t="shared" si="0"/>
        <v>6.099268145848595</v>
      </c>
    </row>
    <row r="16" spans="1:19" ht="14.25">
      <c r="A16" s="66" t="s">
        <v>14</v>
      </c>
      <c r="B16" s="67"/>
      <c r="C16" s="68"/>
      <c r="D16" s="68"/>
      <c r="E16" s="68"/>
      <c r="F16" s="68"/>
      <c r="G16" s="68"/>
      <c r="H16" s="68">
        <v>2340</v>
      </c>
      <c r="I16" s="68"/>
      <c r="J16" s="69">
        <v>1460</v>
      </c>
      <c r="K16" s="69">
        <v>680</v>
      </c>
      <c r="L16" s="69"/>
      <c r="M16" s="69">
        <v>20</v>
      </c>
      <c r="N16" s="70">
        <v>4</v>
      </c>
      <c r="O16" s="71"/>
      <c r="P16" s="72">
        <v>115060</v>
      </c>
      <c r="Q16" s="58">
        <f t="shared" si="1"/>
        <v>4504</v>
      </c>
      <c r="R16" s="64">
        <f t="shared" si="2"/>
        <v>119564</v>
      </c>
      <c r="S16" s="73">
        <f t="shared" si="0"/>
        <v>3.76702017329631</v>
      </c>
    </row>
    <row r="17" spans="1:19" ht="15" thickBot="1">
      <c r="A17" s="74" t="s">
        <v>15</v>
      </c>
      <c r="B17" s="75"/>
      <c r="C17" s="76">
        <v>2350</v>
      </c>
      <c r="D17" s="76"/>
      <c r="E17" s="76"/>
      <c r="F17" s="76">
        <v>2300</v>
      </c>
      <c r="G17" s="76"/>
      <c r="H17" s="76">
        <v>2390</v>
      </c>
      <c r="I17" s="76"/>
      <c r="J17" s="77"/>
      <c r="K17" s="77"/>
      <c r="L17" s="77"/>
      <c r="M17" s="77">
        <v>3</v>
      </c>
      <c r="N17" s="78">
        <v>3</v>
      </c>
      <c r="O17" s="79"/>
      <c r="P17" s="80">
        <v>141980</v>
      </c>
      <c r="Q17" s="58">
        <f t="shared" si="1"/>
        <v>7046</v>
      </c>
      <c r="R17" s="64">
        <f t="shared" si="2"/>
        <v>149026</v>
      </c>
      <c r="S17" s="81">
        <f t="shared" si="0"/>
        <v>4.72803403432958</v>
      </c>
    </row>
    <row r="18" spans="1:19" ht="23.25" thickBot="1">
      <c r="A18" s="82" t="s">
        <v>16</v>
      </c>
      <c r="B18" s="83">
        <f>SUM(B6:B17)</f>
        <v>0</v>
      </c>
      <c r="C18" s="84">
        <f aca="true" t="shared" si="3" ref="C18:R18">SUM(C6:C17)</f>
        <v>20210</v>
      </c>
      <c r="D18" s="84">
        <f t="shared" si="3"/>
        <v>0</v>
      </c>
      <c r="E18" s="84">
        <f t="shared" si="3"/>
        <v>0</v>
      </c>
      <c r="F18" s="84">
        <f t="shared" si="3"/>
        <v>30100</v>
      </c>
      <c r="G18" s="84">
        <f t="shared" si="3"/>
        <v>4900</v>
      </c>
      <c r="H18" s="84">
        <f t="shared" si="3"/>
        <v>40870</v>
      </c>
      <c r="I18" s="84">
        <f t="shared" si="3"/>
        <v>0</v>
      </c>
      <c r="J18" s="84">
        <f t="shared" si="3"/>
        <v>5160</v>
      </c>
      <c r="K18" s="84">
        <f t="shared" si="3"/>
        <v>850</v>
      </c>
      <c r="L18" s="84">
        <f t="shared" si="3"/>
        <v>0</v>
      </c>
      <c r="M18" s="84">
        <f t="shared" si="3"/>
        <v>81</v>
      </c>
      <c r="N18" s="84">
        <f t="shared" si="3"/>
        <v>65</v>
      </c>
      <c r="O18" s="85">
        <f t="shared" si="3"/>
        <v>1210</v>
      </c>
      <c r="P18" s="86">
        <f t="shared" si="3"/>
        <v>1635040</v>
      </c>
      <c r="Q18" s="87">
        <f t="shared" si="3"/>
        <v>103083</v>
      </c>
      <c r="R18" s="88">
        <f t="shared" si="3"/>
        <v>1738486</v>
      </c>
      <c r="S18" s="89">
        <f>Q18/R18%</f>
        <v>5.92946966498436</v>
      </c>
    </row>
    <row r="19" spans="1:19" s="95" customFormat="1" ht="23.25" thickBot="1">
      <c r="A19" s="90" t="s">
        <v>17</v>
      </c>
      <c r="B19" s="91"/>
      <c r="C19" s="92">
        <f>C18/$R$18%</f>
        <v>1.1625057665117808</v>
      </c>
      <c r="D19" s="92">
        <f aca="true" t="shared" si="4" ref="D19:P19">D18/$R$18%</f>
        <v>0</v>
      </c>
      <c r="E19" s="92">
        <f t="shared" si="4"/>
        <v>0</v>
      </c>
      <c r="F19" s="92">
        <f t="shared" si="4"/>
        <v>1.7313915671452056</v>
      </c>
      <c r="G19" s="92">
        <f t="shared" si="4"/>
        <v>0.281854441163173</v>
      </c>
      <c r="H19" s="92">
        <f t="shared" si="4"/>
        <v>2.3508961245589552</v>
      </c>
      <c r="I19" s="92">
        <f t="shared" si="4"/>
        <v>0</v>
      </c>
      <c r="J19" s="92">
        <f t="shared" si="4"/>
        <v>0.2968099829391781</v>
      </c>
      <c r="K19" s="92">
        <f t="shared" si="4"/>
        <v>0.04889311734463205</v>
      </c>
      <c r="L19" s="92">
        <f t="shared" si="4"/>
        <v>0</v>
      </c>
      <c r="M19" s="92">
        <f t="shared" si="4"/>
        <v>0.004659226476370819</v>
      </c>
      <c r="N19" s="92">
        <f t="shared" si="4"/>
        <v>0.0037388854440012745</v>
      </c>
      <c r="O19" s="93">
        <f t="shared" si="4"/>
        <v>0.0696007905729468</v>
      </c>
      <c r="P19" s="94">
        <f t="shared" si="4"/>
        <v>94.04965009784375</v>
      </c>
      <c r="Q19" s="197"/>
      <c r="R19" s="198"/>
      <c r="S19" s="199"/>
    </row>
    <row r="22" ht="14.25">
      <c r="P22" s="96"/>
    </row>
    <row r="23" ht="14.25">
      <c r="P23" s="47" t="s">
        <v>18</v>
      </c>
    </row>
    <row r="24" ht="14.25">
      <c r="K24" s="96"/>
    </row>
    <row r="25" ht="14.25">
      <c r="J25" s="47" t="s">
        <v>18</v>
      </c>
    </row>
  </sheetData>
  <sheetProtection/>
  <mergeCells count="5">
    <mergeCell ref="Q19:S19"/>
    <mergeCell ref="A4:A5"/>
    <mergeCell ref="B4:O4"/>
    <mergeCell ref="Q4:R4"/>
    <mergeCell ref="S4:S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9.57421875" style="0" customWidth="1"/>
    <col min="2" max="2" width="6.57421875" style="0" customWidth="1"/>
    <col min="3" max="3" width="7.00390625" style="0" customWidth="1"/>
    <col min="4" max="4" width="6.57421875" style="0" bestFit="1" customWidth="1"/>
    <col min="5" max="5" width="7.140625" style="0" customWidth="1"/>
    <col min="6" max="7" width="6.8515625" style="0" bestFit="1" customWidth="1"/>
    <col min="8" max="9" width="6.140625" style="0" bestFit="1" customWidth="1"/>
    <col min="10" max="10" width="6.140625" style="0" customWidth="1"/>
    <col min="11" max="11" width="6.7109375" style="0" bestFit="1" customWidth="1"/>
    <col min="12" max="13" width="8.28125" style="0" bestFit="1" customWidth="1"/>
    <col min="14" max="14" width="6.140625" style="0" bestFit="1" customWidth="1"/>
    <col min="15" max="15" width="8.421875" style="0" customWidth="1"/>
    <col min="16" max="16" width="6.140625" style="0" bestFit="1" customWidth="1"/>
    <col min="17" max="17" width="7.7109375" style="0" customWidth="1"/>
    <col min="18" max="18" width="9.00390625" style="0" customWidth="1"/>
    <col min="19" max="19" width="7.7109375" style="0" bestFit="1" customWidth="1"/>
  </cols>
  <sheetData>
    <row r="1" spans="1:19" ht="12.75">
      <c r="A1" s="213"/>
      <c r="B1" s="216" t="s">
        <v>19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  <c r="O1" s="216" t="s">
        <v>20</v>
      </c>
      <c r="P1" s="218"/>
      <c r="Q1" s="216" t="s">
        <v>0</v>
      </c>
      <c r="R1" s="218"/>
      <c r="S1" s="206" t="s">
        <v>1</v>
      </c>
    </row>
    <row r="2" spans="1:19" ht="12.75">
      <c r="A2" s="214"/>
      <c r="B2" s="97">
        <v>150101</v>
      </c>
      <c r="C2" s="98">
        <v>150102</v>
      </c>
      <c r="D2" s="99">
        <v>150106</v>
      </c>
      <c r="E2" s="99">
        <v>150107</v>
      </c>
      <c r="F2" s="99">
        <v>200101</v>
      </c>
      <c r="G2" s="99">
        <v>200108</v>
      </c>
      <c r="H2" s="99">
        <v>200123</v>
      </c>
      <c r="I2" s="99">
        <v>200135</v>
      </c>
      <c r="J2" s="99">
        <v>200139</v>
      </c>
      <c r="K2" s="99">
        <v>200140</v>
      </c>
      <c r="L2" s="99" t="s">
        <v>37</v>
      </c>
      <c r="M2" s="99" t="s">
        <v>38</v>
      </c>
      <c r="N2" s="100">
        <v>200307</v>
      </c>
      <c r="O2" s="97">
        <v>200301</v>
      </c>
      <c r="P2" s="100">
        <v>200307</v>
      </c>
      <c r="Q2" s="209" t="s">
        <v>2</v>
      </c>
      <c r="R2" s="211" t="s">
        <v>3</v>
      </c>
      <c r="S2" s="207"/>
    </row>
    <row r="3" spans="1:19" s="105" customFormat="1" ht="9.75" customHeight="1" thickBot="1">
      <c r="A3" s="215"/>
      <c r="B3" s="101" t="s">
        <v>21</v>
      </c>
      <c r="C3" s="102" t="s">
        <v>39</v>
      </c>
      <c r="D3" s="103" t="s">
        <v>40</v>
      </c>
      <c r="E3" s="103" t="s">
        <v>23</v>
      </c>
      <c r="F3" s="103" t="s">
        <v>25</v>
      </c>
      <c r="G3" s="103" t="s">
        <v>41</v>
      </c>
      <c r="H3" s="103" t="s">
        <v>26</v>
      </c>
      <c r="I3" s="103" t="s">
        <v>42</v>
      </c>
      <c r="J3" s="103" t="s">
        <v>22</v>
      </c>
      <c r="K3" s="103" t="s">
        <v>27</v>
      </c>
      <c r="L3" s="103" t="s">
        <v>28</v>
      </c>
      <c r="M3" s="103" t="s">
        <v>29</v>
      </c>
      <c r="N3" s="104" t="s">
        <v>30</v>
      </c>
      <c r="O3" s="101" t="s">
        <v>31</v>
      </c>
      <c r="P3" s="104" t="s">
        <v>30</v>
      </c>
      <c r="Q3" s="210"/>
      <c r="R3" s="212"/>
      <c r="S3" s="208"/>
    </row>
    <row r="4" spans="1:19" ht="12.75">
      <c r="A4" s="106" t="s">
        <v>4</v>
      </c>
      <c r="B4" s="107"/>
      <c r="C4" s="108">
        <v>1780</v>
      </c>
      <c r="D4" s="61"/>
      <c r="E4" s="61">
        <v>2870</v>
      </c>
      <c r="F4" s="61">
        <v>4100</v>
      </c>
      <c r="G4" s="61"/>
      <c r="H4" s="61"/>
      <c r="I4" s="61"/>
      <c r="J4" s="61"/>
      <c r="K4" s="61"/>
      <c r="L4" s="61">
        <v>8</v>
      </c>
      <c r="M4" s="61">
        <v>4</v>
      </c>
      <c r="N4" s="109"/>
      <c r="O4" s="107">
        <v>135750</v>
      </c>
      <c r="P4" s="62"/>
      <c r="Q4" s="110">
        <f aca="true" t="shared" si="0" ref="Q4:Q15">SUM(B4:N4)-(D4*7%)-(N4*30%)</f>
        <v>8762</v>
      </c>
      <c r="R4" s="109">
        <f>SUM(B4:P4)</f>
        <v>144512</v>
      </c>
      <c r="S4" s="111">
        <f aca="true" t="shared" si="1" ref="S4:S15">Q4/R4%</f>
        <v>6.06316430469442</v>
      </c>
    </row>
    <row r="5" spans="1:19" ht="12.75">
      <c r="A5" s="112" t="s">
        <v>5</v>
      </c>
      <c r="B5" s="113"/>
      <c r="C5" s="114">
        <v>2000</v>
      </c>
      <c r="D5" s="70"/>
      <c r="E5" s="70">
        <v>5480</v>
      </c>
      <c r="F5" s="70">
        <v>3380</v>
      </c>
      <c r="G5" s="70"/>
      <c r="H5" s="70">
        <v>620</v>
      </c>
      <c r="I5" s="70">
        <v>320</v>
      </c>
      <c r="J5" s="70"/>
      <c r="K5" s="70"/>
      <c r="L5" s="70">
        <v>4</v>
      </c>
      <c r="M5" s="70">
        <v>2</v>
      </c>
      <c r="N5" s="115"/>
      <c r="O5" s="113">
        <v>109920</v>
      </c>
      <c r="P5" s="71"/>
      <c r="Q5" s="113">
        <f t="shared" si="0"/>
        <v>11806</v>
      </c>
      <c r="R5" s="115">
        <f aca="true" t="shared" si="2" ref="R5:R15">SUM(B5:P5)</f>
        <v>121726</v>
      </c>
      <c r="S5" s="116">
        <f t="shared" si="1"/>
        <v>9.698831802572991</v>
      </c>
    </row>
    <row r="6" spans="1:19" ht="12.75">
      <c r="A6" s="112" t="s">
        <v>6</v>
      </c>
      <c r="B6" s="113"/>
      <c r="C6" s="114">
        <v>1920</v>
      </c>
      <c r="D6" s="70"/>
      <c r="E6" s="70">
        <v>1760</v>
      </c>
      <c r="F6" s="70">
        <v>2750</v>
      </c>
      <c r="G6" s="70"/>
      <c r="H6" s="70">
        <v>620</v>
      </c>
      <c r="I6" s="70">
        <v>480</v>
      </c>
      <c r="J6" s="70"/>
      <c r="K6" s="70"/>
      <c r="L6" s="70">
        <v>15</v>
      </c>
      <c r="M6" s="70">
        <v>15</v>
      </c>
      <c r="N6" s="115"/>
      <c r="O6" s="113">
        <v>143710</v>
      </c>
      <c r="P6" s="71"/>
      <c r="Q6" s="113">
        <f t="shared" si="0"/>
        <v>7560</v>
      </c>
      <c r="R6" s="115">
        <f t="shared" si="2"/>
        <v>151270</v>
      </c>
      <c r="S6" s="116">
        <f t="shared" si="1"/>
        <v>4.997686256362795</v>
      </c>
    </row>
    <row r="7" spans="1:19" ht="12.75">
      <c r="A7" s="112" t="s">
        <v>7</v>
      </c>
      <c r="B7" s="113"/>
      <c r="C7" s="114">
        <v>1130</v>
      </c>
      <c r="D7" s="70"/>
      <c r="E7" s="70">
        <v>2040</v>
      </c>
      <c r="F7" s="70">
        <v>1980</v>
      </c>
      <c r="G7" s="70"/>
      <c r="H7" s="70">
        <v>580</v>
      </c>
      <c r="I7" s="70">
        <v>460</v>
      </c>
      <c r="J7" s="70"/>
      <c r="K7" s="70"/>
      <c r="L7" s="70">
        <v>6</v>
      </c>
      <c r="M7" s="70">
        <v>4</v>
      </c>
      <c r="N7" s="115"/>
      <c r="O7" s="113">
        <v>147340</v>
      </c>
      <c r="P7" s="71"/>
      <c r="Q7" s="113">
        <f t="shared" si="0"/>
        <v>6200</v>
      </c>
      <c r="R7" s="115">
        <f t="shared" si="2"/>
        <v>153540</v>
      </c>
      <c r="S7" s="116">
        <f t="shared" si="1"/>
        <v>4.03803569102514</v>
      </c>
    </row>
    <row r="8" spans="1:19" ht="12.75">
      <c r="A8" s="112" t="s">
        <v>8</v>
      </c>
      <c r="B8" s="113"/>
      <c r="C8" s="114">
        <v>1960</v>
      </c>
      <c r="D8" s="70"/>
      <c r="E8" s="70">
        <v>1550</v>
      </c>
      <c r="F8" s="70">
        <v>5330</v>
      </c>
      <c r="G8" s="70"/>
      <c r="H8" s="70">
        <v>400</v>
      </c>
      <c r="I8" s="70">
        <v>440</v>
      </c>
      <c r="J8" s="70"/>
      <c r="K8" s="70"/>
      <c r="L8" s="70">
        <v>18</v>
      </c>
      <c r="M8" s="70">
        <v>40</v>
      </c>
      <c r="N8" s="115"/>
      <c r="O8" s="113">
        <v>161140</v>
      </c>
      <c r="P8" s="71"/>
      <c r="Q8" s="113">
        <f t="shared" si="0"/>
        <v>9738</v>
      </c>
      <c r="R8" s="115">
        <f t="shared" si="2"/>
        <v>170878</v>
      </c>
      <c r="S8" s="116">
        <f t="shared" si="1"/>
        <v>5.698802654525451</v>
      </c>
    </row>
    <row r="9" spans="1:19" ht="12.75">
      <c r="A9" s="112" t="s">
        <v>9</v>
      </c>
      <c r="B9" s="113"/>
      <c r="C9" s="114">
        <v>1980</v>
      </c>
      <c r="D9" s="70"/>
      <c r="E9" s="70">
        <v>2720</v>
      </c>
      <c r="F9" s="70">
        <v>1630</v>
      </c>
      <c r="G9" s="70"/>
      <c r="H9" s="70">
        <v>320</v>
      </c>
      <c r="I9" s="70">
        <v>320</v>
      </c>
      <c r="J9" s="70"/>
      <c r="K9" s="70"/>
      <c r="L9" s="70">
        <v>6</v>
      </c>
      <c r="M9" s="70">
        <v>4</v>
      </c>
      <c r="N9" s="115"/>
      <c r="O9" s="113">
        <v>151140</v>
      </c>
      <c r="P9" s="71"/>
      <c r="Q9" s="113">
        <f t="shared" si="0"/>
        <v>6980</v>
      </c>
      <c r="R9" s="115">
        <f t="shared" si="2"/>
        <v>158120</v>
      </c>
      <c r="S9" s="116">
        <f t="shared" si="1"/>
        <v>4.414368833797116</v>
      </c>
    </row>
    <row r="10" spans="1:19" ht="12.75">
      <c r="A10" s="112" t="s">
        <v>10</v>
      </c>
      <c r="B10" s="113"/>
      <c r="C10" s="114">
        <v>1020</v>
      </c>
      <c r="D10" s="70"/>
      <c r="E10" s="70">
        <v>1200</v>
      </c>
      <c r="F10" s="70">
        <v>2160</v>
      </c>
      <c r="G10" s="70"/>
      <c r="H10" s="70">
        <v>640</v>
      </c>
      <c r="I10" s="70"/>
      <c r="J10" s="70"/>
      <c r="K10" s="70"/>
      <c r="L10" s="70">
        <v>6</v>
      </c>
      <c r="M10" s="70">
        <v>10</v>
      </c>
      <c r="N10" s="115"/>
      <c r="O10" s="113">
        <v>184860</v>
      </c>
      <c r="P10" s="71"/>
      <c r="Q10" s="113">
        <f t="shared" si="0"/>
        <v>5036</v>
      </c>
      <c r="R10" s="115">
        <f t="shared" si="2"/>
        <v>189896</v>
      </c>
      <c r="S10" s="116">
        <f t="shared" si="1"/>
        <v>2.6519779247588153</v>
      </c>
    </row>
    <row r="11" spans="1:19" ht="12.75">
      <c r="A11" s="112" t="s">
        <v>11</v>
      </c>
      <c r="B11" s="113"/>
      <c r="C11" s="114">
        <v>660</v>
      </c>
      <c r="D11" s="70"/>
      <c r="E11" s="70">
        <v>2350</v>
      </c>
      <c r="F11" s="70">
        <v>3630</v>
      </c>
      <c r="G11" s="70"/>
      <c r="H11" s="70">
        <v>580</v>
      </c>
      <c r="I11" s="70">
        <v>320</v>
      </c>
      <c r="J11" s="70"/>
      <c r="K11" s="70"/>
      <c r="L11" s="70">
        <v>6</v>
      </c>
      <c r="M11" s="70">
        <v>2</v>
      </c>
      <c r="N11" s="115"/>
      <c r="O11" s="113">
        <v>197500</v>
      </c>
      <c r="P11" s="71"/>
      <c r="Q11" s="113">
        <f t="shared" si="0"/>
        <v>7548</v>
      </c>
      <c r="R11" s="115">
        <f t="shared" si="2"/>
        <v>205048</v>
      </c>
      <c r="S11" s="116">
        <f t="shared" si="1"/>
        <v>3.681089305918614</v>
      </c>
    </row>
    <row r="12" spans="1:19" ht="12.75">
      <c r="A12" s="112" t="s">
        <v>12</v>
      </c>
      <c r="B12" s="113"/>
      <c r="C12" s="114">
        <v>1660</v>
      </c>
      <c r="D12" s="70"/>
      <c r="E12" s="70">
        <v>3940</v>
      </c>
      <c r="F12" s="70">
        <v>2000</v>
      </c>
      <c r="G12" s="70"/>
      <c r="H12" s="70">
        <v>120</v>
      </c>
      <c r="I12" s="70">
        <v>300</v>
      </c>
      <c r="J12" s="70"/>
      <c r="K12" s="70"/>
      <c r="L12" s="70">
        <v>20</v>
      </c>
      <c r="M12" s="70">
        <v>20</v>
      </c>
      <c r="N12" s="115"/>
      <c r="O12" s="113">
        <v>175290</v>
      </c>
      <c r="P12" s="71"/>
      <c r="Q12" s="113">
        <f t="shared" si="0"/>
        <v>8060</v>
      </c>
      <c r="R12" s="115">
        <f t="shared" si="2"/>
        <v>183350</v>
      </c>
      <c r="S12" s="116">
        <f t="shared" si="1"/>
        <v>4.39596400327243</v>
      </c>
    </row>
    <row r="13" spans="1:19" ht="12.75">
      <c r="A13" s="112" t="s">
        <v>13</v>
      </c>
      <c r="B13" s="113"/>
      <c r="C13" s="114">
        <v>900</v>
      </c>
      <c r="D13" s="70">
        <v>3460</v>
      </c>
      <c r="E13" s="70">
        <v>9020</v>
      </c>
      <c r="F13" s="70">
        <v>4940</v>
      </c>
      <c r="G13" s="70">
        <v>19470</v>
      </c>
      <c r="H13" s="70">
        <v>1440</v>
      </c>
      <c r="I13" s="70">
        <v>320</v>
      </c>
      <c r="J13" s="70"/>
      <c r="K13" s="70">
        <v>2760</v>
      </c>
      <c r="L13" s="70"/>
      <c r="M13" s="70"/>
      <c r="N13" s="115"/>
      <c r="O13" s="113">
        <v>85720</v>
      </c>
      <c r="P13" s="71">
        <v>1880</v>
      </c>
      <c r="Q13" s="113">
        <f t="shared" si="0"/>
        <v>42067.8</v>
      </c>
      <c r="R13" s="115">
        <f t="shared" si="2"/>
        <v>129910</v>
      </c>
      <c r="S13" s="116">
        <f t="shared" si="1"/>
        <v>32.382264644754066</v>
      </c>
    </row>
    <row r="14" spans="1:19" ht="12.75">
      <c r="A14" s="112" t="s">
        <v>14</v>
      </c>
      <c r="B14" s="113">
        <v>1440</v>
      </c>
      <c r="C14" s="114"/>
      <c r="D14" s="70">
        <v>5020</v>
      </c>
      <c r="E14" s="70">
        <v>7680</v>
      </c>
      <c r="F14" s="70">
        <v>9180</v>
      </c>
      <c r="G14" s="70">
        <v>37410</v>
      </c>
      <c r="H14" s="70"/>
      <c r="I14" s="70"/>
      <c r="J14" s="70"/>
      <c r="K14" s="70"/>
      <c r="L14" s="70">
        <v>6</v>
      </c>
      <c r="M14" s="70">
        <v>4</v>
      </c>
      <c r="N14" s="115"/>
      <c r="O14" s="113">
        <v>37650</v>
      </c>
      <c r="P14" s="71">
        <v>1780</v>
      </c>
      <c r="Q14" s="113">
        <f t="shared" si="0"/>
        <v>60388.6</v>
      </c>
      <c r="R14" s="115">
        <f t="shared" si="2"/>
        <v>100170</v>
      </c>
      <c r="S14" s="116">
        <f t="shared" si="1"/>
        <v>60.28611360686832</v>
      </c>
    </row>
    <row r="15" spans="1:19" ht="13.5" thickBot="1">
      <c r="A15" s="117" t="s">
        <v>15</v>
      </c>
      <c r="B15" s="118">
        <v>2460</v>
      </c>
      <c r="C15" s="119"/>
      <c r="D15" s="78">
        <v>4410</v>
      </c>
      <c r="E15" s="78">
        <v>6460</v>
      </c>
      <c r="F15" s="78">
        <v>13140</v>
      </c>
      <c r="G15" s="78">
        <v>36700</v>
      </c>
      <c r="H15" s="78">
        <v>400</v>
      </c>
      <c r="I15" s="78">
        <v>300</v>
      </c>
      <c r="J15" s="78">
        <v>1590</v>
      </c>
      <c r="K15" s="78">
        <v>1070</v>
      </c>
      <c r="L15" s="78">
        <v>10</v>
      </c>
      <c r="M15" s="78">
        <v>10</v>
      </c>
      <c r="N15" s="120"/>
      <c r="O15" s="118">
        <v>35120</v>
      </c>
      <c r="P15" s="79"/>
      <c r="Q15" s="121">
        <f t="shared" si="0"/>
        <v>66241.3</v>
      </c>
      <c r="R15" s="122">
        <f t="shared" si="2"/>
        <v>101670</v>
      </c>
      <c r="S15" s="123">
        <f t="shared" si="1"/>
        <v>65.15324087734828</v>
      </c>
    </row>
    <row r="16" spans="1:19" ht="23.25" customHeight="1" thickBot="1">
      <c r="A16" s="124" t="s">
        <v>16</v>
      </c>
      <c r="B16" s="125">
        <f>SUM(B4:B15)</f>
        <v>3900</v>
      </c>
      <c r="C16" s="126">
        <f>SUM(C14:C15)</f>
        <v>0</v>
      </c>
      <c r="D16" s="127">
        <f aca="true" t="shared" si="3" ref="D16:R16">SUM(D4:D15)</f>
        <v>12890</v>
      </c>
      <c r="E16" s="127">
        <f t="shared" si="3"/>
        <v>47070</v>
      </c>
      <c r="F16" s="127">
        <f t="shared" si="3"/>
        <v>54220</v>
      </c>
      <c r="G16" s="127">
        <f t="shared" si="3"/>
        <v>93580</v>
      </c>
      <c r="H16" s="127">
        <f t="shared" si="3"/>
        <v>5720</v>
      </c>
      <c r="I16" s="127">
        <f t="shared" si="3"/>
        <v>3260</v>
      </c>
      <c r="J16" s="127">
        <f t="shared" si="3"/>
        <v>1590</v>
      </c>
      <c r="K16" s="127">
        <f t="shared" si="3"/>
        <v>3830</v>
      </c>
      <c r="L16" s="127">
        <f t="shared" si="3"/>
        <v>105</v>
      </c>
      <c r="M16" s="127">
        <f t="shared" si="3"/>
        <v>115</v>
      </c>
      <c r="N16" s="128">
        <f t="shared" si="3"/>
        <v>0</v>
      </c>
      <c r="O16" s="129">
        <f t="shared" si="3"/>
        <v>1565140</v>
      </c>
      <c r="P16" s="128">
        <f t="shared" si="3"/>
        <v>3660</v>
      </c>
      <c r="Q16" s="130">
        <f t="shared" si="3"/>
        <v>240387.7</v>
      </c>
      <c r="R16" s="131">
        <f t="shared" si="3"/>
        <v>1810090</v>
      </c>
      <c r="S16" s="132">
        <f>Q16/R16%</f>
        <v>13.280428045014336</v>
      </c>
    </row>
    <row r="17" spans="1:16" s="138" customFormat="1" ht="16.5" customHeight="1" thickBot="1">
      <c r="A17" s="133" t="s">
        <v>43</v>
      </c>
      <c r="B17" s="134">
        <f aca="true" t="shared" si="4" ref="B17:P17">B16/$R$16%</f>
        <v>0.21545889983370992</v>
      </c>
      <c r="C17" s="135">
        <f t="shared" si="4"/>
        <v>0</v>
      </c>
      <c r="D17" s="135">
        <f t="shared" si="4"/>
        <v>0.7121192868862873</v>
      </c>
      <c r="E17" s="135">
        <f t="shared" si="4"/>
        <v>2.6004231833776217</v>
      </c>
      <c r="F17" s="135">
        <f t="shared" si="4"/>
        <v>2.99543116640609</v>
      </c>
      <c r="G17" s="135">
        <f t="shared" si="4"/>
        <v>5.169908678573993</v>
      </c>
      <c r="H17" s="135">
        <f t="shared" si="4"/>
        <v>0.3160063864227745</v>
      </c>
      <c r="I17" s="135">
        <f t="shared" si="4"/>
        <v>0.1801015419122806</v>
      </c>
      <c r="J17" s="135">
        <f t="shared" si="4"/>
        <v>0.08784093608605097</v>
      </c>
      <c r="K17" s="135">
        <f t="shared" si="4"/>
        <v>0.21159168881105359</v>
      </c>
      <c r="L17" s="135">
        <f t="shared" si="4"/>
        <v>0.0058008165339844975</v>
      </c>
      <c r="M17" s="135">
        <f t="shared" si="4"/>
        <v>0.00635327525150683</v>
      </c>
      <c r="N17" s="136">
        <f t="shared" si="4"/>
        <v>0</v>
      </c>
      <c r="O17" s="137">
        <f t="shared" si="4"/>
        <v>86.46752371429044</v>
      </c>
      <c r="P17" s="136">
        <f t="shared" si="4"/>
        <v>0.20219989061317392</v>
      </c>
    </row>
    <row r="18" ht="12.75">
      <c r="D18" s="139"/>
    </row>
  </sheetData>
  <sheetProtection/>
  <mergeCells count="7">
    <mergeCell ref="S1:S3"/>
    <mergeCell ref="Q2:Q3"/>
    <mergeCell ref="R2:R3"/>
    <mergeCell ref="A1:A3"/>
    <mergeCell ref="B1:N1"/>
    <mergeCell ref="O1:P1"/>
    <mergeCell ref="Q1:R1"/>
  </mergeCells>
  <printOptions/>
  <pageMargins left="0.17" right="0.17" top="1" bottom="1" header="0.5" footer="0.5"/>
  <pageSetup horizontalDpi="600" verticalDpi="600" orientation="landscape" paperSize="9" r:id="rId1"/>
  <headerFooter alignWithMargins="0">
    <oddHeader>&amp;CCOMUNE DI TOLLO
ANNO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9.421875" style="140" bestFit="1" customWidth="1"/>
    <col min="2" max="3" width="7.28125" style="140" bestFit="1" customWidth="1"/>
    <col min="4" max="5" width="8.00390625" style="140" bestFit="1" customWidth="1"/>
    <col min="6" max="6" width="7.28125" style="140" bestFit="1" customWidth="1"/>
    <col min="7" max="7" width="8.00390625" style="140" bestFit="1" customWidth="1"/>
    <col min="8" max="8" width="9.00390625" style="140" bestFit="1" customWidth="1"/>
    <col min="9" max="10" width="7.28125" style="140" bestFit="1" customWidth="1"/>
    <col min="11" max="11" width="6.140625" style="140" customWidth="1"/>
    <col min="12" max="12" width="8.00390625" style="140" bestFit="1" customWidth="1"/>
    <col min="13" max="14" width="7.57421875" style="140" bestFit="1" customWidth="1"/>
    <col min="15" max="15" width="7.28125" style="140" bestFit="1" customWidth="1"/>
    <col min="16" max="16" width="9.00390625" style="140" bestFit="1" customWidth="1"/>
    <col min="17" max="17" width="6.140625" style="140" bestFit="1" customWidth="1"/>
    <col min="18" max="18" width="6.57421875" style="140" bestFit="1" customWidth="1"/>
    <col min="19" max="19" width="7.421875" style="140" bestFit="1" customWidth="1"/>
    <col min="20" max="20" width="8.7109375" style="140" bestFit="1" customWidth="1"/>
    <col min="21" max="21" width="7.7109375" style="140" bestFit="1" customWidth="1"/>
    <col min="22" max="16384" width="9.140625" style="140" customWidth="1"/>
  </cols>
  <sheetData>
    <row r="1" spans="1:21" ht="12.75">
      <c r="A1" s="213"/>
      <c r="B1" s="216" t="s">
        <v>19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8"/>
      <c r="P1" s="216" t="s">
        <v>20</v>
      </c>
      <c r="Q1" s="217"/>
      <c r="R1" s="218"/>
      <c r="S1" s="216" t="s">
        <v>0</v>
      </c>
      <c r="T1" s="218"/>
      <c r="U1" s="206" t="s">
        <v>1</v>
      </c>
    </row>
    <row r="2" spans="1:21" ht="12.75">
      <c r="A2" s="214"/>
      <c r="B2" s="97">
        <v>150101</v>
      </c>
      <c r="C2" s="98">
        <v>150102</v>
      </c>
      <c r="D2" s="99">
        <v>150106</v>
      </c>
      <c r="E2" s="99">
        <v>150107</v>
      </c>
      <c r="F2" s="99">
        <v>160601</v>
      </c>
      <c r="G2" s="99">
        <v>200101</v>
      </c>
      <c r="H2" s="99">
        <v>200108</v>
      </c>
      <c r="I2" s="99">
        <v>200123</v>
      </c>
      <c r="J2" s="99">
        <v>200135</v>
      </c>
      <c r="K2" s="99">
        <v>200139</v>
      </c>
      <c r="L2" s="99">
        <v>200140</v>
      </c>
      <c r="M2" s="99">
        <v>200132</v>
      </c>
      <c r="N2" s="99">
        <v>200134</v>
      </c>
      <c r="O2" s="100">
        <v>200307</v>
      </c>
      <c r="P2" s="97">
        <v>200301</v>
      </c>
      <c r="Q2" s="141">
        <v>200111</v>
      </c>
      <c r="R2" s="100">
        <v>200307</v>
      </c>
      <c r="S2" s="209" t="s">
        <v>2</v>
      </c>
      <c r="T2" s="211" t="s">
        <v>3</v>
      </c>
      <c r="U2" s="207"/>
    </row>
    <row r="3" spans="1:21" s="143" customFormat="1" ht="9.75" customHeight="1" thickBot="1">
      <c r="A3" s="215"/>
      <c r="B3" s="101" t="s">
        <v>21</v>
      </c>
      <c r="C3" s="102" t="s">
        <v>39</v>
      </c>
      <c r="D3" s="103" t="s">
        <v>40</v>
      </c>
      <c r="E3" s="103" t="s">
        <v>23</v>
      </c>
      <c r="F3" s="103" t="s">
        <v>32</v>
      </c>
      <c r="G3" s="103" t="s">
        <v>25</v>
      </c>
      <c r="H3" s="103" t="s">
        <v>41</v>
      </c>
      <c r="I3" s="103" t="s">
        <v>26</v>
      </c>
      <c r="J3" s="103" t="s">
        <v>42</v>
      </c>
      <c r="K3" s="103" t="s">
        <v>39</v>
      </c>
      <c r="L3" s="103" t="s">
        <v>27</v>
      </c>
      <c r="M3" s="103" t="s">
        <v>28</v>
      </c>
      <c r="N3" s="103" t="s">
        <v>29</v>
      </c>
      <c r="O3" s="104" t="s">
        <v>30</v>
      </c>
      <c r="P3" s="101" t="s">
        <v>31</v>
      </c>
      <c r="Q3" s="142"/>
      <c r="R3" s="104" t="s">
        <v>30</v>
      </c>
      <c r="S3" s="219"/>
      <c r="T3" s="220"/>
      <c r="U3" s="208"/>
    </row>
    <row r="4" spans="1:21" ht="12.75">
      <c r="A4" s="106" t="s">
        <v>4</v>
      </c>
      <c r="B4" s="107">
        <v>1120</v>
      </c>
      <c r="C4" s="108"/>
      <c r="D4" s="61">
        <v>5810</v>
      </c>
      <c r="E4" s="61">
        <v>8820</v>
      </c>
      <c r="F4" s="61"/>
      <c r="G4" s="61">
        <v>7780</v>
      </c>
      <c r="H4" s="61">
        <v>50800</v>
      </c>
      <c r="I4" s="61"/>
      <c r="J4" s="61"/>
      <c r="K4" s="61">
        <v>1040</v>
      </c>
      <c r="L4" s="61">
        <v>2260</v>
      </c>
      <c r="M4" s="61">
        <v>10</v>
      </c>
      <c r="N4" s="61">
        <v>5</v>
      </c>
      <c r="O4" s="109"/>
      <c r="P4" s="107">
        <v>29360</v>
      </c>
      <c r="Q4" s="144"/>
      <c r="R4" s="62">
        <v>2160</v>
      </c>
      <c r="S4" s="155">
        <f aca="true" t="shared" si="0" ref="S4:S15">SUM(B4:O4)-(D4*3%)-(O4*30%)</f>
        <v>77470.7</v>
      </c>
      <c r="T4" s="156">
        <f>SUM(B4:R4)</f>
        <v>109165</v>
      </c>
      <c r="U4" s="111">
        <f aca="true" t="shared" si="1" ref="U4:U15">S4/T4%</f>
        <v>70.96661017725461</v>
      </c>
    </row>
    <row r="5" spans="1:21" ht="12.75">
      <c r="A5" s="112" t="s">
        <v>5</v>
      </c>
      <c r="B5" s="113"/>
      <c r="C5" s="114"/>
      <c r="D5" s="70">
        <v>4920</v>
      </c>
      <c r="E5" s="70">
        <v>7080</v>
      </c>
      <c r="F5" s="70"/>
      <c r="G5" s="70">
        <v>6980</v>
      </c>
      <c r="H5" s="70">
        <v>31090</v>
      </c>
      <c r="I5" s="70">
        <v>400</v>
      </c>
      <c r="J5" s="70">
        <v>380</v>
      </c>
      <c r="K5" s="70"/>
      <c r="L5" s="70"/>
      <c r="M5" s="70">
        <v>4</v>
      </c>
      <c r="N5" s="70">
        <v>4</v>
      </c>
      <c r="O5" s="115"/>
      <c r="P5" s="113">
        <v>26580</v>
      </c>
      <c r="Q5" s="145"/>
      <c r="R5" s="71">
        <v>2440</v>
      </c>
      <c r="S5" s="113">
        <f t="shared" si="0"/>
        <v>50710.4</v>
      </c>
      <c r="T5" s="115">
        <f aca="true" t="shared" si="2" ref="T5:T15">SUM(B5:R5)</f>
        <v>79878</v>
      </c>
      <c r="U5" s="116">
        <f t="shared" si="1"/>
        <v>63.484814341871356</v>
      </c>
    </row>
    <row r="6" spans="1:21" ht="12.75">
      <c r="A6" s="112" t="s">
        <v>6</v>
      </c>
      <c r="B6" s="113">
        <v>1200</v>
      </c>
      <c r="C6" s="114"/>
      <c r="D6" s="70">
        <v>4970</v>
      </c>
      <c r="E6" s="70">
        <v>11620</v>
      </c>
      <c r="F6" s="70"/>
      <c r="G6" s="70">
        <v>8460</v>
      </c>
      <c r="H6" s="70">
        <v>32230</v>
      </c>
      <c r="I6" s="70">
        <v>920</v>
      </c>
      <c r="J6" s="70">
        <v>600</v>
      </c>
      <c r="K6" s="70">
        <v>1340</v>
      </c>
      <c r="L6" s="70">
        <v>2420</v>
      </c>
      <c r="M6" s="70">
        <v>40</v>
      </c>
      <c r="N6" s="70">
        <v>30</v>
      </c>
      <c r="O6" s="115"/>
      <c r="P6" s="113">
        <v>35240</v>
      </c>
      <c r="Q6" s="145"/>
      <c r="R6" s="71">
        <v>3320</v>
      </c>
      <c r="S6" s="113">
        <f t="shared" si="0"/>
        <v>63680.9</v>
      </c>
      <c r="T6" s="115">
        <f t="shared" si="2"/>
        <v>102390</v>
      </c>
      <c r="U6" s="116">
        <f t="shared" si="1"/>
        <v>62.19445258326009</v>
      </c>
    </row>
    <row r="7" spans="1:21" ht="12.75">
      <c r="A7" s="112" t="s">
        <v>7</v>
      </c>
      <c r="B7" s="113">
        <v>1140</v>
      </c>
      <c r="C7" s="114"/>
      <c r="D7" s="70">
        <v>6490</v>
      </c>
      <c r="E7" s="70">
        <v>7760</v>
      </c>
      <c r="F7" s="70"/>
      <c r="G7" s="70">
        <v>9960</v>
      </c>
      <c r="H7" s="70">
        <v>29410</v>
      </c>
      <c r="I7" s="70"/>
      <c r="J7" s="70"/>
      <c r="K7" s="70"/>
      <c r="L7" s="70">
        <v>2660</v>
      </c>
      <c r="M7" s="70">
        <v>10</v>
      </c>
      <c r="N7" s="70">
        <v>6</v>
      </c>
      <c r="O7" s="115"/>
      <c r="P7" s="113">
        <v>33220</v>
      </c>
      <c r="Q7" s="145"/>
      <c r="R7" s="71">
        <v>3040</v>
      </c>
      <c r="S7" s="113">
        <f t="shared" si="0"/>
        <v>57241.3</v>
      </c>
      <c r="T7" s="115">
        <f t="shared" si="2"/>
        <v>93696</v>
      </c>
      <c r="U7" s="116">
        <f t="shared" si="1"/>
        <v>61.09257599043716</v>
      </c>
    </row>
    <row r="8" spans="1:21" ht="12.75">
      <c r="A8" s="112" t="s">
        <v>8</v>
      </c>
      <c r="B8" s="113">
        <v>1560</v>
      </c>
      <c r="C8" s="114">
        <v>760</v>
      </c>
      <c r="D8" s="70">
        <v>5230</v>
      </c>
      <c r="E8" s="70">
        <v>8620</v>
      </c>
      <c r="F8" s="70"/>
      <c r="G8" s="70">
        <v>9240</v>
      </c>
      <c r="H8" s="70">
        <v>37040</v>
      </c>
      <c r="I8" s="70">
        <v>1020</v>
      </c>
      <c r="J8" s="70">
        <v>1600</v>
      </c>
      <c r="K8" s="70"/>
      <c r="L8" s="70">
        <v>1740</v>
      </c>
      <c r="M8" s="70">
        <v>10</v>
      </c>
      <c r="N8" s="70">
        <v>5</v>
      </c>
      <c r="O8" s="115"/>
      <c r="P8" s="113">
        <v>55100</v>
      </c>
      <c r="Q8" s="145"/>
      <c r="R8" s="71">
        <v>5320</v>
      </c>
      <c r="S8" s="113">
        <f t="shared" si="0"/>
        <v>66668.1</v>
      </c>
      <c r="T8" s="115">
        <f t="shared" si="2"/>
        <v>127245</v>
      </c>
      <c r="U8" s="116">
        <f t="shared" si="1"/>
        <v>52.39349286808912</v>
      </c>
    </row>
    <row r="9" spans="1:21" ht="12.75">
      <c r="A9" s="112" t="s">
        <v>9</v>
      </c>
      <c r="B9" s="113"/>
      <c r="C9" s="114"/>
      <c r="D9" s="70">
        <v>5440</v>
      </c>
      <c r="E9" s="70">
        <v>7980</v>
      </c>
      <c r="F9" s="70">
        <v>400</v>
      </c>
      <c r="G9" s="70">
        <v>15660</v>
      </c>
      <c r="H9" s="70">
        <v>38130</v>
      </c>
      <c r="I9" s="70">
        <v>840</v>
      </c>
      <c r="J9" s="70">
        <v>850</v>
      </c>
      <c r="K9" s="70">
        <v>2080</v>
      </c>
      <c r="L9" s="70"/>
      <c r="M9" s="70">
        <v>10</v>
      </c>
      <c r="N9" s="70">
        <v>6</v>
      </c>
      <c r="O9" s="115"/>
      <c r="P9" s="113">
        <v>36810</v>
      </c>
      <c r="Q9" s="145"/>
      <c r="R9" s="71"/>
      <c r="S9" s="113">
        <f t="shared" si="0"/>
        <v>71232.8</v>
      </c>
      <c r="T9" s="115">
        <f t="shared" si="2"/>
        <v>108206</v>
      </c>
      <c r="U9" s="116">
        <f t="shared" si="1"/>
        <v>65.83073027373713</v>
      </c>
    </row>
    <row r="10" spans="1:21" ht="12.75">
      <c r="A10" s="112" t="s">
        <v>10</v>
      </c>
      <c r="B10" s="113">
        <v>1880</v>
      </c>
      <c r="C10" s="114"/>
      <c r="D10" s="70">
        <v>7060</v>
      </c>
      <c r="E10" s="70">
        <v>8640</v>
      </c>
      <c r="F10" s="70">
        <v>400</v>
      </c>
      <c r="G10" s="70">
        <v>10020</v>
      </c>
      <c r="H10" s="70">
        <v>40670</v>
      </c>
      <c r="I10" s="70"/>
      <c r="J10" s="70"/>
      <c r="K10" s="70"/>
      <c r="L10" s="70"/>
      <c r="M10" s="70">
        <v>10</v>
      </c>
      <c r="N10" s="70">
        <v>3</v>
      </c>
      <c r="O10" s="115"/>
      <c r="P10" s="113">
        <v>43740</v>
      </c>
      <c r="Q10" s="145"/>
      <c r="R10" s="71">
        <v>4560</v>
      </c>
      <c r="S10" s="113">
        <f t="shared" si="0"/>
        <v>68471.2</v>
      </c>
      <c r="T10" s="115">
        <f t="shared" si="2"/>
        <v>116983</v>
      </c>
      <c r="U10" s="116">
        <f t="shared" si="1"/>
        <v>58.53089765179556</v>
      </c>
    </row>
    <row r="11" spans="1:21" ht="12.75">
      <c r="A11" s="112" t="s">
        <v>11</v>
      </c>
      <c r="B11" s="113"/>
      <c r="C11" s="114"/>
      <c r="D11" s="70">
        <v>5620</v>
      </c>
      <c r="E11" s="70">
        <v>14920</v>
      </c>
      <c r="F11" s="70"/>
      <c r="G11" s="70">
        <v>9380</v>
      </c>
      <c r="H11" s="70">
        <v>61930</v>
      </c>
      <c r="I11" s="70">
        <v>320</v>
      </c>
      <c r="J11" s="70">
        <v>820</v>
      </c>
      <c r="K11" s="70">
        <v>4520</v>
      </c>
      <c r="L11" s="70"/>
      <c r="M11" s="70">
        <v>20</v>
      </c>
      <c r="N11" s="70">
        <v>10</v>
      </c>
      <c r="O11" s="115"/>
      <c r="P11" s="113">
        <v>50070</v>
      </c>
      <c r="Q11" s="145"/>
      <c r="R11" s="71">
        <v>2280</v>
      </c>
      <c r="S11" s="113">
        <f t="shared" si="0"/>
        <v>97371.4</v>
      </c>
      <c r="T11" s="115">
        <f t="shared" si="2"/>
        <v>149890</v>
      </c>
      <c r="U11" s="116">
        <f t="shared" si="1"/>
        <v>64.96190539729133</v>
      </c>
    </row>
    <row r="12" spans="1:21" ht="15.75" customHeight="1">
      <c r="A12" s="112" t="s">
        <v>12</v>
      </c>
      <c r="B12" s="113"/>
      <c r="C12" s="114"/>
      <c r="D12" s="70">
        <v>6960</v>
      </c>
      <c r="E12" s="70">
        <v>9920</v>
      </c>
      <c r="F12" s="70"/>
      <c r="G12" s="70">
        <v>11520</v>
      </c>
      <c r="H12" s="70">
        <v>34320</v>
      </c>
      <c r="I12" s="70">
        <v>1120</v>
      </c>
      <c r="J12" s="70">
        <v>1100</v>
      </c>
      <c r="K12" s="70"/>
      <c r="L12" s="70"/>
      <c r="M12" s="70">
        <v>15</v>
      </c>
      <c r="N12" s="70">
        <v>15</v>
      </c>
      <c r="O12" s="115"/>
      <c r="P12" s="113">
        <v>38670</v>
      </c>
      <c r="Q12" s="145"/>
      <c r="R12" s="71"/>
      <c r="S12" s="113">
        <f t="shared" si="0"/>
        <v>64761.2</v>
      </c>
      <c r="T12" s="115">
        <f t="shared" si="2"/>
        <v>103640</v>
      </c>
      <c r="U12" s="116">
        <f t="shared" si="1"/>
        <v>62.4866846777306</v>
      </c>
    </row>
    <row r="13" spans="1:21" ht="12.75">
      <c r="A13" s="112" t="s">
        <v>13</v>
      </c>
      <c r="B13" s="113">
        <v>1680</v>
      </c>
      <c r="C13" s="114"/>
      <c r="D13" s="70">
        <v>4930</v>
      </c>
      <c r="E13" s="70">
        <v>8640</v>
      </c>
      <c r="F13" s="70"/>
      <c r="G13" s="70">
        <v>10080</v>
      </c>
      <c r="H13" s="70">
        <v>34660</v>
      </c>
      <c r="I13" s="70">
        <v>940</v>
      </c>
      <c r="J13" s="70">
        <v>860</v>
      </c>
      <c r="K13" s="70"/>
      <c r="L13" s="70">
        <v>3280</v>
      </c>
      <c r="M13" s="70">
        <v>20</v>
      </c>
      <c r="N13" s="70">
        <v>20</v>
      </c>
      <c r="O13" s="115"/>
      <c r="P13" s="113">
        <v>38690</v>
      </c>
      <c r="Q13" s="145"/>
      <c r="R13" s="71">
        <v>1700</v>
      </c>
      <c r="S13" s="113">
        <f t="shared" si="0"/>
        <v>64962.1</v>
      </c>
      <c r="T13" s="115">
        <f t="shared" si="2"/>
        <v>105500</v>
      </c>
      <c r="U13" s="116">
        <f t="shared" si="1"/>
        <v>61.57545023696682</v>
      </c>
    </row>
    <row r="14" spans="1:21" ht="12.75">
      <c r="A14" s="112" t="s">
        <v>14</v>
      </c>
      <c r="B14" s="113">
        <v>1800</v>
      </c>
      <c r="C14" s="114"/>
      <c r="D14" s="70">
        <v>4400</v>
      </c>
      <c r="E14" s="70">
        <v>7660</v>
      </c>
      <c r="F14" s="70">
        <v>300</v>
      </c>
      <c r="G14" s="70">
        <v>12540</v>
      </c>
      <c r="H14" s="70">
        <v>41140</v>
      </c>
      <c r="I14" s="70"/>
      <c r="J14" s="70"/>
      <c r="K14" s="70"/>
      <c r="L14" s="70"/>
      <c r="M14" s="70"/>
      <c r="N14" s="70"/>
      <c r="O14" s="115"/>
      <c r="P14" s="113">
        <v>50930</v>
      </c>
      <c r="Q14" s="145"/>
      <c r="R14" s="71">
        <v>2500</v>
      </c>
      <c r="S14" s="113">
        <f t="shared" si="0"/>
        <v>67708</v>
      </c>
      <c r="T14" s="115">
        <f t="shared" si="2"/>
        <v>121270</v>
      </c>
      <c r="U14" s="116">
        <f t="shared" si="1"/>
        <v>55.83244000989527</v>
      </c>
    </row>
    <row r="15" spans="1:21" ht="13.5" thickBot="1">
      <c r="A15" s="117" t="s">
        <v>15</v>
      </c>
      <c r="B15" s="118">
        <v>1560</v>
      </c>
      <c r="C15" s="119"/>
      <c r="D15" s="78">
        <v>5280</v>
      </c>
      <c r="E15" s="78">
        <v>8420</v>
      </c>
      <c r="F15" s="78"/>
      <c r="G15" s="78">
        <v>7920</v>
      </c>
      <c r="H15" s="78">
        <v>33780</v>
      </c>
      <c r="I15" s="78"/>
      <c r="J15" s="78"/>
      <c r="K15" s="78"/>
      <c r="L15" s="78"/>
      <c r="M15" s="78"/>
      <c r="N15" s="78"/>
      <c r="O15" s="120">
        <v>2880</v>
      </c>
      <c r="P15" s="118">
        <v>34390</v>
      </c>
      <c r="Q15" s="146"/>
      <c r="R15" s="79"/>
      <c r="S15" s="157">
        <f t="shared" si="0"/>
        <v>58817.6</v>
      </c>
      <c r="T15" s="122">
        <f t="shared" si="2"/>
        <v>94230</v>
      </c>
      <c r="U15" s="123">
        <f t="shared" si="1"/>
        <v>62.419187095404865</v>
      </c>
    </row>
    <row r="16" spans="1:21" ht="23.25" thickBot="1">
      <c r="A16" s="124" t="s">
        <v>16</v>
      </c>
      <c r="B16" s="125">
        <f>SUM(B4:B15)</f>
        <v>11940</v>
      </c>
      <c r="C16" s="126">
        <f>SUM(C4:C15)</f>
        <v>760</v>
      </c>
      <c r="D16" s="127">
        <f aca="true" t="shared" si="3" ref="D16:T16">SUM(D4:D15)</f>
        <v>67110</v>
      </c>
      <c r="E16" s="127">
        <f t="shared" si="3"/>
        <v>110080</v>
      </c>
      <c r="F16" s="127">
        <f t="shared" si="3"/>
        <v>1100</v>
      </c>
      <c r="G16" s="127">
        <f t="shared" si="3"/>
        <v>119540</v>
      </c>
      <c r="H16" s="127">
        <f t="shared" si="3"/>
        <v>465200</v>
      </c>
      <c r="I16" s="127">
        <f t="shared" si="3"/>
        <v>5560</v>
      </c>
      <c r="J16" s="127">
        <f t="shared" si="3"/>
        <v>6210</v>
      </c>
      <c r="K16" s="127">
        <f t="shared" si="3"/>
        <v>8980</v>
      </c>
      <c r="L16" s="127">
        <f t="shared" si="3"/>
        <v>12360</v>
      </c>
      <c r="M16" s="127">
        <f t="shared" si="3"/>
        <v>149</v>
      </c>
      <c r="N16" s="127">
        <f t="shared" si="3"/>
        <v>104</v>
      </c>
      <c r="O16" s="128">
        <f t="shared" si="3"/>
        <v>2880</v>
      </c>
      <c r="P16" s="129">
        <f t="shared" si="3"/>
        <v>472800</v>
      </c>
      <c r="Q16" s="129"/>
      <c r="R16" s="128">
        <f t="shared" si="3"/>
        <v>27320</v>
      </c>
      <c r="S16" s="130">
        <f t="shared" si="3"/>
        <v>809095.7</v>
      </c>
      <c r="T16" s="131">
        <f t="shared" si="3"/>
        <v>1312093</v>
      </c>
      <c r="U16" s="132">
        <f>S16/T16%</f>
        <v>61.66450853712351</v>
      </c>
    </row>
    <row r="17" spans="1:18" s="152" customFormat="1" ht="16.5" customHeight="1" thickBot="1">
      <c r="A17" s="133" t="s">
        <v>43</v>
      </c>
      <c r="B17" s="147">
        <f aca="true" t="shared" si="4" ref="B17:P17">B16/$T$16%</f>
        <v>0.9099964712867151</v>
      </c>
      <c r="C17" s="148">
        <f t="shared" si="4"/>
        <v>0.057922723465486055</v>
      </c>
      <c r="D17" s="148">
        <f t="shared" si="4"/>
        <v>5.114728910222065</v>
      </c>
      <c r="E17" s="148">
        <f t="shared" si="4"/>
        <v>8.389649209316717</v>
      </c>
      <c r="F17" s="148">
        <f t="shared" si="4"/>
        <v>0.08383552080530877</v>
      </c>
      <c r="G17" s="148">
        <f t="shared" si="4"/>
        <v>9.110634688242373</v>
      </c>
      <c r="H17" s="148">
        <f t="shared" si="4"/>
        <v>35.45480388966331</v>
      </c>
      <c r="I17" s="148">
        <f t="shared" si="4"/>
        <v>0.4237504506159243</v>
      </c>
      <c r="J17" s="148">
        <f t="shared" si="4"/>
        <v>0.4732896220008795</v>
      </c>
      <c r="K17" s="148">
        <f t="shared" si="4"/>
        <v>0.6844027062106116</v>
      </c>
      <c r="L17" s="148">
        <f t="shared" si="4"/>
        <v>0.9420063974123786</v>
      </c>
      <c r="M17" s="148">
        <f t="shared" si="4"/>
        <v>0.011355902363628188</v>
      </c>
      <c r="N17" s="148">
        <f t="shared" si="4"/>
        <v>0.007926267421592829</v>
      </c>
      <c r="O17" s="149">
        <f t="shared" si="4"/>
        <v>0.21949663629026295</v>
      </c>
      <c r="P17" s="150">
        <f t="shared" si="4"/>
        <v>36.03403112431817</v>
      </c>
      <c r="Q17" s="151"/>
      <c r="R17" s="149">
        <f>R16/$T$16%</f>
        <v>2.082169480364578</v>
      </c>
    </row>
    <row r="18" ht="12.75">
      <c r="D18" s="153"/>
    </row>
  </sheetData>
  <sheetProtection/>
  <mergeCells count="7">
    <mergeCell ref="U1:U3"/>
    <mergeCell ref="S2:S3"/>
    <mergeCell ref="T2:T3"/>
    <mergeCell ref="A1:A3"/>
    <mergeCell ref="B1:O1"/>
    <mergeCell ref="P1:R1"/>
    <mergeCell ref="S1:T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9.421875" style="140" bestFit="1" customWidth="1"/>
    <col min="2" max="2" width="6.8515625" style="140" bestFit="1" customWidth="1"/>
    <col min="3" max="3" width="6.57421875" style="140" bestFit="1" customWidth="1"/>
    <col min="4" max="4" width="7.421875" style="140" bestFit="1" customWidth="1"/>
    <col min="5" max="5" width="6.57421875" style="140" bestFit="1" customWidth="1"/>
    <col min="6" max="6" width="6.8515625" style="140" bestFit="1" customWidth="1"/>
    <col min="7" max="8" width="7.421875" style="140" bestFit="1" customWidth="1"/>
    <col min="9" max="10" width="6.140625" style="140" bestFit="1" customWidth="1"/>
    <col min="11" max="12" width="6.7109375" style="140" bestFit="1" customWidth="1"/>
    <col min="13" max="13" width="6.140625" style="140" bestFit="1" customWidth="1"/>
    <col min="14" max="14" width="6.57421875" style="140" bestFit="1" customWidth="1"/>
    <col min="15" max="15" width="7.421875" style="140" bestFit="1" customWidth="1"/>
    <col min="16" max="17" width="6.140625" style="140" bestFit="1" customWidth="1"/>
    <col min="18" max="18" width="7.421875" style="140" bestFit="1" customWidth="1"/>
    <col min="19" max="19" width="8.7109375" style="140" bestFit="1" customWidth="1"/>
    <col min="20" max="20" width="7.7109375" style="140" bestFit="1" customWidth="1"/>
    <col min="21" max="16384" width="9.140625" style="140" customWidth="1"/>
  </cols>
  <sheetData>
    <row r="1" spans="1:20" ht="12.75">
      <c r="A1" s="213"/>
      <c r="B1" s="216" t="s">
        <v>19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  <c r="O1" s="216" t="s">
        <v>20</v>
      </c>
      <c r="P1" s="217"/>
      <c r="Q1" s="218"/>
      <c r="R1" s="216" t="s">
        <v>0</v>
      </c>
      <c r="S1" s="218"/>
      <c r="T1" s="206" t="s">
        <v>1</v>
      </c>
    </row>
    <row r="2" spans="1:20" ht="12.75">
      <c r="A2" s="214"/>
      <c r="B2" s="97">
        <v>150101</v>
      </c>
      <c r="C2" s="99">
        <v>150106</v>
      </c>
      <c r="D2" s="99">
        <v>150107</v>
      </c>
      <c r="E2" s="99">
        <v>160103</v>
      </c>
      <c r="F2" s="99">
        <v>160601</v>
      </c>
      <c r="G2" s="99">
        <v>200101</v>
      </c>
      <c r="H2" s="99">
        <v>200108</v>
      </c>
      <c r="I2" s="99">
        <v>200123</v>
      </c>
      <c r="J2" s="99">
        <v>200135</v>
      </c>
      <c r="K2" s="99">
        <v>200140</v>
      </c>
      <c r="L2" s="99">
        <v>200132</v>
      </c>
      <c r="M2" s="99">
        <v>200134</v>
      </c>
      <c r="N2" s="100">
        <v>200307</v>
      </c>
      <c r="O2" s="97">
        <v>200301</v>
      </c>
      <c r="P2" s="141">
        <v>200303</v>
      </c>
      <c r="Q2" s="100">
        <v>200307</v>
      </c>
      <c r="R2" s="209" t="s">
        <v>2</v>
      </c>
      <c r="S2" s="211" t="s">
        <v>3</v>
      </c>
      <c r="T2" s="207"/>
    </row>
    <row r="3" spans="1:20" s="143" customFormat="1" ht="9.75" customHeight="1" thickBot="1">
      <c r="A3" s="215"/>
      <c r="B3" s="101" t="s">
        <v>21</v>
      </c>
      <c r="C3" s="103" t="s">
        <v>40</v>
      </c>
      <c r="D3" s="103" t="s">
        <v>23</v>
      </c>
      <c r="E3" s="103" t="s">
        <v>24</v>
      </c>
      <c r="F3" s="103" t="s">
        <v>32</v>
      </c>
      <c r="G3" s="103" t="s">
        <v>25</v>
      </c>
      <c r="H3" s="103" t="s">
        <v>41</v>
      </c>
      <c r="I3" s="103" t="s">
        <v>26</v>
      </c>
      <c r="J3" s="103" t="s">
        <v>42</v>
      </c>
      <c r="K3" s="103" t="s">
        <v>27</v>
      </c>
      <c r="L3" s="103" t="s">
        <v>28</v>
      </c>
      <c r="M3" s="103" t="s">
        <v>29</v>
      </c>
      <c r="N3" s="104" t="s">
        <v>30</v>
      </c>
      <c r="O3" s="101" t="s">
        <v>31</v>
      </c>
      <c r="P3" s="142"/>
      <c r="Q3" s="104" t="s">
        <v>30</v>
      </c>
      <c r="R3" s="219"/>
      <c r="S3" s="220"/>
      <c r="T3" s="208"/>
    </row>
    <row r="4" spans="1:20" ht="12.75">
      <c r="A4" s="106" t="s">
        <v>4</v>
      </c>
      <c r="B4" s="107"/>
      <c r="C4" s="61">
        <v>3770</v>
      </c>
      <c r="D4" s="61">
        <v>9940</v>
      </c>
      <c r="E4" s="61"/>
      <c r="F4" s="61"/>
      <c r="G4" s="61">
        <v>7510</v>
      </c>
      <c r="H4" s="61">
        <v>41360</v>
      </c>
      <c r="I4" s="61">
        <v>1280</v>
      </c>
      <c r="J4" s="61">
        <v>1300</v>
      </c>
      <c r="K4" s="61"/>
      <c r="L4" s="61">
        <v>55</v>
      </c>
      <c r="M4" s="61">
        <v>45</v>
      </c>
      <c r="N4" s="109"/>
      <c r="O4" s="107">
        <v>43830</v>
      </c>
      <c r="P4" s="144"/>
      <c r="Q4" s="62"/>
      <c r="R4" s="155">
        <f aca="true" t="shared" si="0" ref="R4:R15">SUM(B4:N4)-(C4*3%)-(N4*30%)</f>
        <v>65146.9</v>
      </c>
      <c r="S4" s="158">
        <f>SUM(B4:Q4)</f>
        <v>109090</v>
      </c>
      <c r="T4" s="111">
        <f aca="true" t="shared" si="1" ref="T4:T15">R4/S4%</f>
        <v>59.71848932074433</v>
      </c>
    </row>
    <row r="5" spans="1:20" ht="12.75">
      <c r="A5" s="112" t="s">
        <v>5</v>
      </c>
      <c r="B5" s="113">
        <v>1720</v>
      </c>
      <c r="C5" s="70">
        <v>3160</v>
      </c>
      <c r="D5" s="70">
        <v>11380</v>
      </c>
      <c r="E5" s="70"/>
      <c r="F5" s="70"/>
      <c r="G5" s="70">
        <v>5400</v>
      </c>
      <c r="H5" s="70">
        <v>31180</v>
      </c>
      <c r="I5" s="70"/>
      <c r="J5" s="70"/>
      <c r="K5" s="70"/>
      <c r="L5" s="70"/>
      <c r="M5" s="70"/>
      <c r="N5" s="115"/>
      <c r="O5" s="113">
        <v>40990</v>
      </c>
      <c r="P5" s="145"/>
      <c r="Q5" s="71"/>
      <c r="R5" s="113">
        <f t="shared" si="0"/>
        <v>52745.2</v>
      </c>
      <c r="S5" s="159">
        <f aca="true" t="shared" si="2" ref="S5:S15">SUM(B5:Q5)</f>
        <v>93830</v>
      </c>
      <c r="T5" s="116">
        <f t="shared" si="1"/>
        <v>56.21357774698924</v>
      </c>
    </row>
    <row r="6" spans="1:20" ht="12.75">
      <c r="A6" s="112" t="s">
        <v>6</v>
      </c>
      <c r="B6" s="113">
        <v>1500</v>
      </c>
      <c r="C6" s="70">
        <v>5230</v>
      </c>
      <c r="D6" s="70">
        <v>7940</v>
      </c>
      <c r="E6" s="70">
        <v>940</v>
      </c>
      <c r="F6" s="70"/>
      <c r="G6" s="70">
        <v>8840</v>
      </c>
      <c r="H6" s="70">
        <v>36390</v>
      </c>
      <c r="I6" s="70">
        <v>1300</v>
      </c>
      <c r="J6" s="70">
        <v>720</v>
      </c>
      <c r="K6" s="70"/>
      <c r="L6" s="70">
        <v>40</v>
      </c>
      <c r="M6" s="70">
        <v>30</v>
      </c>
      <c r="N6" s="115"/>
      <c r="O6" s="113">
        <v>42830</v>
      </c>
      <c r="P6" s="145">
        <v>2670</v>
      </c>
      <c r="Q6" s="71"/>
      <c r="R6" s="113">
        <f t="shared" si="0"/>
        <v>62773.1</v>
      </c>
      <c r="S6" s="159">
        <f t="shared" si="2"/>
        <v>108430</v>
      </c>
      <c r="T6" s="116">
        <f t="shared" si="1"/>
        <v>57.89274186110855</v>
      </c>
    </row>
    <row r="7" spans="1:20" ht="12.75">
      <c r="A7" s="112" t="s">
        <v>7</v>
      </c>
      <c r="B7" s="113">
        <v>1540</v>
      </c>
      <c r="C7" s="70">
        <v>4220</v>
      </c>
      <c r="D7" s="70">
        <v>4260</v>
      </c>
      <c r="E7" s="70"/>
      <c r="F7" s="70"/>
      <c r="G7" s="70">
        <v>7740</v>
      </c>
      <c r="H7" s="70">
        <v>39060</v>
      </c>
      <c r="I7" s="70">
        <v>80</v>
      </c>
      <c r="J7" s="70">
        <v>220</v>
      </c>
      <c r="K7" s="70"/>
      <c r="L7" s="70"/>
      <c r="M7" s="70"/>
      <c r="N7" s="115"/>
      <c r="O7" s="113">
        <v>43020</v>
      </c>
      <c r="P7" s="145">
        <v>6880</v>
      </c>
      <c r="Q7" s="71"/>
      <c r="R7" s="113">
        <f t="shared" si="0"/>
        <v>56993.4</v>
      </c>
      <c r="S7" s="159">
        <f t="shared" si="2"/>
        <v>107020</v>
      </c>
      <c r="T7" s="116">
        <f t="shared" si="1"/>
        <v>53.2549056251168</v>
      </c>
    </row>
    <row r="8" spans="1:20" ht="12.75">
      <c r="A8" s="112" t="s">
        <v>8</v>
      </c>
      <c r="B8" s="113"/>
      <c r="C8" s="70">
        <v>4410</v>
      </c>
      <c r="D8" s="70">
        <v>12080</v>
      </c>
      <c r="E8" s="70"/>
      <c r="F8" s="70"/>
      <c r="G8" s="70">
        <v>13540</v>
      </c>
      <c r="H8" s="70">
        <v>42120</v>
      </c>
      <c r="I8" s="70"/>
      <c r="J8" s="70"/>
      <c r="K8" s="70">
        <v>3000</v>
      </c>
      <c r="L8" s="70"/>
      <c r="M8" s="70"/>
      <c r="N8" s="115">
        <v>3600</v>
      </c>
      <c r="O8" s="113">
        <v>67460</v>
      </c>
      <c r="P8" s="145">
        <v>2040</v>
      </c>
      <c r="Q8" s="71"/>
      <c r="R8" s="113">
        <f t="shared" si="0"/>
        <v>77537.7</v>
      </c>
      <c r="S8" s="159">
        <f t="shared" si="2"/>
        <v>148250</v>
      </c>
      <c r="T8" s="116">
        <f t="shared" si="1"/>
        <v>52.30198988195615</v>
      </c>
    </row>
    <row r="9" spans="1:20" ht="12.75">
      <c r="A9" s="112" t="s">
        <v>9</v>
      </c>
      <c r="B9" s="113">
        <v>1620</v>
      </c>
      <c r="C9" s="70">
        <v>5560</v>
      </c>
      <c r="D9" s="70">
        <v>8200</v>
      </c>
      <c r="E9" s="70"/>
      <c r="F9" s="70"/>
      <c r="G9" s="70">
        <v>8680</v>
      </c>
      <c r="H9" s="70">
        <v>37720</v>
      </c>
      <c r="I9" s="70">
        <v>1260</v>
      </c>
      <c r="J9" s="70">
        <v>1740</v>
      </c>
      <c r="K9" s="70"/>
      <c r="L9" s="70"/>
      <c r="M9" s="70"/>
      <c r="N9" s="115">
        <v>3240</v>
      </c>
      <c r="O9" s="113">
        <v>42870</v>
      </c>
      <c r="P9" s="145">
        <v>4450</v>
      </c>
      <c r="Q9" s="71"/>
      <c r="R9" s="113">
        <f t="shared" si="0"/>
        <v>66881.2</v>
      </c>
      <c r="S9" s="159">
        <f t="shared" si="2"/>
        <v>115340</v>
      </c>
      <c r="T9" s="116">
        <f t="shared" si="1"/>
        <v>57.98612796948152</v>
      </c>
    </row>
    <row r="10" spans="1:20" ht="12.75">
      <c r="A10" s="112" t="s">
        <v>10</v>
      </c>
      <c r="B10" s="113">
        <v>1760</v>
      </c>
      <c r="C10" s="70">
        <v>4740</v>
      </c>
      <c r="D10" s="70">
        <v>8680</v>
      </c>
      <c r="E10" s="70"/>
      <c r="F10" s="70"/>
      <c r="G10" s="70">
        <v>9610</v>
      </c>
      <c r="H10" s="70">
        <v>40530</v>
      </c>
      <c r="I10" s="70"/>
      <c r="J10" s="70"/>
      <c r="K10" s="70"/>
      <c r="L10" s="70"/>
      <c r="M10" s="70"/>
      <c r="N10" s="115"/>
      <c r="O10" s="113">
        <v>53480</v>
      </c>
      <c r="P10" s="145">
        <v>2030</v>
      </c>
      <c r="Q10" s="71"/>
      <c r="R10" s="113">
        <f t="shared" si="0"/>
        <v>65177.8</v>
      </c>
      <c r="S10" s="159">
        <f t="shared" si="2"/>
        <v>120830</v>
      </c>
      <c r="T10" s="116">
        <f t="shared" si="1"/>
        <v>53.94173632376066</v>
      </c>
    </row>
    <row r="11" spans="1:20" ht="12.75">
      <c r="A11" s="112" t="s">
        <v>11</v>
      </c>
      <c r="B11" s="113">
        <v>1660</v>
      </c>
      <c r="C11" s="70">
        <v>6220</v>
      </c>
      <c r="D11" s="70">
        <v>16260</v>
      </c>
      <c r="E11" s="70"/>
      <c r="F11" s="70"/>
      <c r="G11" s="70">
        <v>9920</v>
      </c>
      <c r="H11" s="70">
        <v>50060</v>
      </c>
      <c r="I11" s="70">
        <v>260</v>
      </c>
      <c r="J11" s="70">
        <v>540</v>
      </c>
      <c r="K11" s="70"/>
      <c r="L11" s="70"/>
      <c r="M11" s="70"/>
      <c r="N11" s="115"/>
      <c r="O11" s="113">
        <v>43170</v>
      </c>
      <c r="P11" s="145">
        <v>4300</v>
      </c>
      <c r="Q11" s="71"/>
      <c r="R11" s="113">
        <f t="shared" si="0"/>
        <v>84733.4</v>
      </c>
      <c r="S11" s="159">
        <f t="shared" si="2"/>
        <v>132390</v>
      </c>
      <c r="T11" s="116">
        <f t="shared" si="1"/>
        <v>64.00287030742503</v>
      </c>
    </row>
    <row r="12" spans="1:20" ht="15.75" customHeight="1">
      <c r="A12" s="112" t="s">
        <v>12</v>
      </c>
      <c r="B12" s="113">
        <v>1560</v>
      </c>
      <c r="C12" s="70">
        <v>4590</v>
      </c>
      <c r="D12" s="70">
        <v>9100</v>
      </c>
      <c r="E12" s="70">
        <v>1500</v>
      </c>
      <c r="F12" s="70">
        <v>200</v>
      </c>
      <c r="G12" s="70">
        <v>11690</v>
      </c>
      <c r="H12" s="70">
        <v>37280</v>
      </c>
      <c r="I12" s="70">
        <v>220</v>
      </c>
      <c r="J12" s="70">
        <v>250</v>
      </c>
      <c r="K12" s="70"/>
      <c r="L12" s="70"/>
      <c r="M12" s="70"/>
      <c r="N12" s="115">
        <v>5260</v>
      </c>
      <c r="O12" s="113">
        <v>46260</v>
      </c>
      <c r="P12" s="145">
        <v>1670</v>
      </c>
      <c r="Q12" s="71"/>
      <c r="R12" s="113">
        <f t="shared" si="0"/>
        <v>69934.3</v>
      </c>
      <c r="S12" s="159">
        <f t="shared" si="2"/>
        <v>119580</v>
      </c>
      <c r="T12" s="116">
        <f t="shared" si="1"/>
        <v>58.483274795116245</v>
      </c>
    </row>
    <row r="13" spans="1:20" ht="12.75">
      <c r="A13" s="112" t="s">
        <v>13</v>
      </c>
      <c r="B13" s="113"/>
      <c r="C13" s="70">
        <v>4160</v>
      </c>
      <c r="D13" s="70">
        <v>8960</v>
      </c>
      <c r="E13" s="70"/>
      <c r="F13" s="70"/>
      <c r="G13" s="70">
        <v>12940</v>
      </c>
      <c r="H13" s="70">
        <v>37400</v>
      </c>
      <c r="I13" s="70">
        <v>620</v>
      </c>
      <c r="J13" s="70">
        <v>580</v>
      </c>
      <c r="K13" s="70"/>
      <c r="L13" s="70"/>
      <c r="M13" s="70"/>
      <c r="N13" s="115">
        <v>1480</v>
      </c>
      <c r="O13" s="113">
        <v>60120</v>
      </c>
      <c r="P13" s="145">
        <v>1900</v>
      </c>
      <c r="Q13" s="71"/>
      <c r="R13" s="113">
        <f t="shared" si="0"/>
        <v>65571.2</v>
      </c>
      <c r="S13" s="159">
        <f t="shared" si="2"/>
        <v>128160</v>
      </c>
      <c r="T13" s="116">
        <f t="shared" si="1"/>
        <v>51.16354556803995</v>
      </c>
    </row>
    <row r="14" spans="1:20" ht="12.75">
      <c r="A14" s="112" t="s">
        <v>14</v>
      </c>
      <c r="B14" s="113">
        <v>1720</v>
      </c>
      <c r="C14" s="70">
        <v>4780</v>
      </c>
      <c r="D14" s="70">
        <v>7660</v>
      </c>
      <c r="E14" s="70"/>
      <c r="F14" s="70">
        <v>2920</v>
      </c>
      <c r="G14" s="70">
        <v>7600</v>
      </c>
      <c r="H14" s="70">
        <v>36940</v>
      </c>
      <c r="I14" s="70">
        <v>940</v>
      </c>
      <c r="J14" s="70">
        <v>340</v>
      </c>
      <c r="K14" s="70"/>
      <c r="L14" s="70"/>
      <c r="M14" s="70"/>
      <c r="N14" s="115">
        <v>2727</v>
      </c>
      <c r="O14" s="113">
        <v>44390</v>
      </c>
      <c r="P14" s="145">
        <v>1660</v>
      </c>
      <c r="Q14" s="71"/>
      <c r="R14" s="113">
        <f t="shared" si="0"/>
        <v>64665.5</v>
      </c>
      <c r="S14" s="115">
        <f t="shared" si="2"/>
        <v>111677</v>
      </c>
      <c r="T14" s="116">
        <f t="shared" si="1"/>
        <v>57.90404470034116</v>
      </c>
    </row>
    <row r="15" spans="1:20" ht="13.5" thickBot="1">
      <c r="A15" s="117" t="s">
        <v>15</v>
      </c>
      <c r="B15" s="118">
        <v>1660</v>
      </c>
      <c r="C15" s="78">
        <v>3770</v>
      </c>
      <c r="D15" s="78">
        <v>5880</v>
      </c>
      <c r="E15" s="78"/>
      <c r="F15" s="78"/>
      <c r="G15" s="78">
        <v>3420</v>
      </c>
      <c r="H15" s="78">
        <v>31750</v>
      </c>
      <c r="I15" s="78">
        <v>420</v>
      </c>
      <c r="J15" s="78">
        <v>600</v>
      </c>
      <c r="K15" s="78"/>
      <c r="L15" s="78"/>
      <c r="M15" s="78">
        <v>80</v>
      </c>
      <c r="N15" s="120"/>
      <c r="O15" s="118">
        <v>31170</v>
      </c>
      <c r="P15" s="146"/>
      <c r="Q15" s="79"/>
      <c r="R15" s="157">
        <f t="shared" si="0"/>
        <v>47466.9</v>
      </c>
      <c r="S15" s="122">
        <f t="shared" si="2"/>
        <v>78750</v>
      </c>
      <c r="T15" s="123">
        <f t="shared" si="1"/>
        <v>60.27542857142857</v>
      </c>
    </row>
    <row r="16" spans="1:20" ht="23.25" thickBot="1">
      <c r="A16" s="124" t="s">
        <v>16</v>
      </c>
      <c r="B16" s="160">
        <f>SUM(B4:B15)</f>
        <v>14740</v>
      </c>
      <c r="C16" s="162">
        <f aca="true" t="shared" si="3" ref="C16:S16">SUM(C4:C15)</f>
        <v>54610</v>
      </c>
      <c r="D16" s="162">
        <f t="shared" si="3"/>
        <v>110340</v>
      </c>
      <c r="E16" s="162">
        <f t="shared" si="3"/>
        <v>2440</v>
      </c>
      <c r="F16" s="162">
        <f t="shared" si="3"/>
        <v>3120</v>
      </c>
      <c r="G16" s="162">
        <f t="shared" si="3"/>
        <v>106890</v>
      </c>
      <c r="H16" s="162">
        <f t="shared" si="3"/>
        <v>461790</v>
      </c>
      <c r="I16" s="162">
        <f t="shared" si="3"/>
        <v>6380</v>
      </c>
      <c r="J16" s="162">
        <f t="shared" si="3"/>
        <v>6290</v>
      </c>
      <c r="K16" s="162">
        <f t="shared" si="3"/>
        <v>3000</v>
      </c>
      <c r="L16" s="162">
        <f t="shared" si="3"/>
        <v>95</v>
      </c>
      <c r="M16" s="162">
        <f t="shared" si="3"/>
        <v>155</v>
      </c>
      <c r="N16" s="128">
        <f t="shared" si="3"/>
        <v>16307</v>
      </c>
      <c r="O16" s="129">
        <f t="shared" si="3"/>
        <v>559590</v>
      </c>
      <c r="P16" s="129"/>
      <c r="Q16" s="128">
        <f t="shared" si="3"/>
        <v>0</v>
      </c>
      <c r="R16" s="130">
        <f t="shared" si="3"/>
        <v>779626.6</v>
      </c>
      <c r="S16" s="131">
        <f t="shared" si="3"/>
        <v>1373347</v>
      </c>
      <c r="T16" s="132">
        <f>R16/S16%</f>
        <v>56.76836225658919</v>
      </c>
    </row>
    <row r="17" spans="1:17" s="152" customFormat="1" ht="16.5" customHeight="1" thickBot="1">
      <c r="A17" s="133" t="s">
        <v>43</v>
      </c>
      <c r="B17" s="147">
        <f aca="true" t="shared" si="4" ref="B17:O17">B16/$S$16%</f>
        <v>1.0732902900723562</v>
      </c>
      <c r="C17" s="148">
        <f t="shared" si="4"/>
        <v>3.976416739542155</v>
      </c>
      <c r="D17" s="148">
        <f t="shared" si="4"/>
        <v>8.03438606557556</v>
      </c>
      <c r="E17" s="148">
        <f t="shared" si="4"/>
        <v>0.17766813485593955</v>
      </c>
      <c r="F17" s="148">
        <f t="shared" si="4"/>
        <v>0.22718220522562763</v>
      </c>
      <c r="G17" s="148">
        <f t="shared" si="4"/>
        <v>7.783174973258761</v>
      </c>
      <c r="H17" s="148">
        <f t="shared" si="4"/>
        <v>33.625150817673905</v>
      </c>
      <c r="I17" s="148">
        <f t="shared" si="4"/>
        <v>0.4645584837626616</v>
      </c>
      <c r="J17" s="148">
        <f t="shared" si="4"/>
        <v>0.45800515091961463</v>
      </c>
      <c r="K17" s="148">
        <f t="shared" si="4"/>
        <v>0.21844442810156503</v>
      </c>
      <c r="L17" s="148">
        <f t="shared" si="4"/>
        <v>0.006917406889882892</v>
      </c>
      <c r="M17" s="148">
        <f t="shared" si="4"/>
        <v>0.011286295451914192</v>
      </c>
      <c r="N17" s="149">
        <f t="shared" si="4"/>
        <v>1.1873910963507404</v>
      </c>
      <c r="O17" s="150">
        <f t="shared" si="4"/>
        <v>40.74643917378492</v>
      </c>
      <c r="P17" s="151"/>
      <c r="Q17" s="149">
        <f>Q16/$S$16%</f>
        <v>0</v>
      </c>
    </row>
    <row r="18" ht="12.75">
      <c r="C18" s="153"/>
    </row>
  </sheetData>
  <sheetProtection/>
  <mergeCells count="7">
    <mergeCell ref="A1:A3"/>
    <mergeCell ref="B1:N1"/>
    <mergeCell ref="O1:Q1"/>
    <mergeCell ref="R1:S1"/>
    <mergeCell ref="T1:T3"/>
    <mergeCell ref="R2:R3"/>
    <mergeCell ref="S2:S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9.421875" style="170" bestFit="1" customWidth="1"/>
    <col min="2" max="2" width="6.8515625" style="170" bestFit="1" customWidth="1"/>
    <col min="3" max="3" width="6.57421875" style="170" bestFit="1" customWidth="1"/>
    <col min="4" max="4" width="7.421875" style="170" bestFit="1" customWidth="1"/>
    <col min="5" max="5" width="6.57421875" style="170" bestFit="1" customWidth="1"/>
    <col min="6" max="7" width="7.421875" style="170" bestFit="1" customWidth="1"/>
    <col min="8" max="11" width="6.140625" style="170" bestFit="1" customWidth="1"/>
    <col min="12" max="13" width="6.7109375" style="170" bestFit="1" customWidth="1"/>
    <col min="14" max="14" width="6.140625" style="170" bestFit="1" customWidth="1"/>
    <col min="15" max="15" width="7.140625" style="170" bestFit="1" customWidth="1"/>
    <col min="16" max="16" width="6.57421875" style="170" bestFit="1" customWidth="1"/>
    <col min="17" max="17" width="7.421875" style="170" bestFit="1" customWidth="1"/>
    <col min="18" max="18" width="6.57421875" style="170" bestFit="1" customWidth="1"/>
    <col min="19" max="19" width="7.421875" style="170" bestFit="1" customWidth="1"/>
    <col min="20" max="20" width="8.7109375" style="170" bestFit="1" customWidth="1"/>
    <col min="21" max="21" width="7.7109375" style="170" bestFit="1" customWidth="1"/>
    <col min="22" max="16384" width="9.140625" style="170" customWidth="1"/>
  </cols>
  <sheetData>
    <row r="1" spans="1:21" ht="11.25">
      <c r="A1" s="213"/>
      <c r="B1" s="221" t="s">
        <v>19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Q1" s="221" t="s">
        <v>20</v>
      </c>
      <c r="R1" s="222"/>
      <c r="S1" s="221" t="s">
        <v>0</v>
      </c>
      <c r="T1" s="223"/>
      <c r="U1" s="224" t="s">
        <v>1</v>
      </c>
    </row>
    <row r="2" spans="1:21" ht="11.25">
      <c r="A2" s="214"/>
      <c r="B2" s="97">
        <v>150101</v>
      </c>
      <c r="C2" s="99">
        <v>150106</v>
      </c>
      <c r="D2" s="99">
        <v>150107</v>
      </c>
      <c r="E2" s="99">
        <v>160103</v>
      </c>
      <c r="F2" s="99">
        <v>200101</v>
      </c>
      <c r="G2" s="99">
        <v>200108</v>
      </c>
      <c r="H2" s="99">
        <v>200123</v>
      </c>
      <c r="I2" s="99">
        <v>200135</v>
      </c>
      <c r="J2" s="99">
        <v>200138</v>
      </c>
      <c r="K2" s="99">
        <v>200139</v>
      </c>
      <c r="L2" s="99">
        <v>200140</v>
      </c>
      <c r="M2" s="99">
        <v>200132</v>
      </c>
      <c r="N2" s="99">
        <v>200134</v>
      </c>
      <c r="O2" s="163">
        <v>200201</v>
      </c>
      <c r="P2" s="100">
        <v>200307</v>
      </c>
      <c r="Q2" s="97">
        <v>200301</v>
      </c>
      <c r="R2" s="141">
        <v>200303</v>
      </c>
      <c r="S2" s="227" t="s">
        <v>2</v>
      </c>
      <c r="T2" s="229" t="s">
        <v>3</v>
      </c>
      <c r="U2" s="225"/>
    </row>
    <row r="3" spans="1:21" s="174" customFormat="1" ht="9.75" customHeight="1" thickBot="1">
      <c r="A3" s="215"/>
      <c r="B3" s="171" t="s">
        <v>21</v>
      </c>
      <c r="C3" s="52" t="s">
        <v>40</v>
      </c>
      <c r="D3" s="52" t="s">
        <v>23</v>
      </c>
      <c r="E3" s="52" t="s">
        <v>24</v>
      </c>
      <c r="F3" s="52" t="s">
        <v>25</v>
      </c>
      <c r="G3" s="52" t="s">
        <v>41</v>
      </c>
      <c r="H3" s="52" t="s">
        <v>26</v>
      </c>
      <c r="I3" s="52" t="s">
        <v>42</v>
      </c>
      <c r="J3" s="52" t="s">
        <v>45</v>
      </c>
      <c r="K3" s="52" t="s">
        <v>39</v>
      </c>
      <c r="L3" s="52" t="s">
        <v>27</v>
      </c>
      <c r="M3" s="52" t="s">
        <v>28</v>
      </c>
      <c r="N3" s="52" t="s">
        <v>29</v>
      </c>
      <c r="O3" s="172" t="s">
        <v>47</v>
      </c>
      <c r="P3" s="53" t="s">
        <v>30</v>
      </c>
      <c r="Q3" s="171" t="s">
        <v>31</v>
      </c>
      <c r="R3" s="173" t="s">
        <v>48</v>
      </c>
      <c r="S3" s="228"/>
      <c r="T3" s="230"/>
      <c r="U3" s="226"/>
    </row>
    <row r="4" spans="1:21" ht="11.25">
      <c r="A4" s="106" t="s">
        <v>4</v>
      </c>
      <c r="B4" s="107">
        <v>1400</v>
      </c>
      <c r="C4" s="61">
        <v>4220</v>
      </c>
      <c r="D4" s="61">
        <v>14460</v>
      </c>
      <c r="E4" s="61"/>
      <c r="F4" s="61">
        <v>11140</v>
      </c>
      <c r="G4" s="61">
        <v>29270</v>
      </c>
      <c r="H4" s="61">
        <v>320</v>
      </c>
      <c r="I4" s="61">
        <v>440</v>
      </c>
      <c r="J4" s="61"/>
      <c r="K4" s="61"/>
      <c r="L4" s="61">
        <v>2000</v>
      </c>
      <c r="M4" s="61">
        <v>130</v>
      </c>
      <c r="N4" s="61"/>
      <c r="O4" s="61"/>
      <c r="P4" s="109">
        <v>1140</v>
      </c>
      <c r="Q4" s="107">
        <v>51340</v>
      </c>
      <c r="R4" s="107"/>
      <c r="S4" s="154">
        <f aca="true" t="shared" si="0" ref="S4:S15">SUM(B4:P4)-(C4*3%)-(P4*30%)</f>
        <v>64051.4</v>
      </c>
      <c r="T4" s="156">
        <f aca="true" t="shared" si="1" ref="T4:T15">SUM(B4:R4)</f>
        <v>115860</v>
      </c>
      <c r="U4" s="111">
        <f aca="true" t="shared" si="2" ref="U4:U15">S4/T4%</f>
        <v>55.28344553771794</v>
      </c>
    </row>
    <row r="5" spans="1:21" ht="11.25">
      <c r="A5" s="112" t="s">
        <v>5</v>
      </c>
      <c r="B5" s="113">
        <v>1610</v>
      </c>
      <c r="C5" s="70">
        <v>4270</v>
      </c>
      <c r="D5" s="70">
        <v>6980</v>
      </c>
      <c r="E5" s="70"/>
      <c r="F5" s="70">
        <v>6840</v>
      </c>
      <c r="G5" s="70">
        <v>48000</v>
      </c>
      <c r="H5" s="70"/>
      <c r="I5" s="70"/>
      <c r="J5" s="70"/>
      <c r="K5" s="70"/>
      <c r="L5" s="70"/>
      <c r="M5" s="70"/>
      <c r="N5" s="70"/>
      <c r="O5" s="70"/>
      <c r="P5" s="115">
        <v>1140</v>
      </c>
      <c r="Q5" s="113">
        <v>30250</v>
      </c>
      <c r="R5" s="113"/>
      <c r="S5" s="113">
        <f t="shared" si="0"/>
        <v>68369.9</v>
      </c>
      <c r="T5" s="115">
        <f t="shared" si="1"/>
        <v>99090</v>
      </c>
      <c r="U5" s="116">
        <f t="shared" si="2"/>
        <v>68.99777979614491</v>
      </c>
    </row>
    <row r="6" spans="1:21" ht="11.25">
      <c r="A6" s="112" t="s">
        <v>6</v>
      </c>
      <c r="B6" s="113">
        <v>1240</v>
      </c>
      <c r="C6" s="70">
        <v>5270</v>
      </c>
      <c r="D6" s="70">
        <v>7080</v>
      </c>
      <c r="E6" s="70"/>
      <c r="F6" s="70">
        <v>7340</v>
      </c>
      <c r="G6" s="70">
        <v>35540</v>
      </c>
      <c r="H6" s="70">
        <v>260</v>
      </c>
      <c r="I6" s="70">
        <v>920</v>
      </c>
      <c r="J6" s="70"/>
      <c r="K6" s="70"/>
      <c r="L6" s="70"/>
      <c r="M6" s="70"/>
      <c r="N6" s="70"/>
      <c r="O6" s="70"/>
      <c r="P6" s="115"/>
      <c r="Q6" s="113">
        <v>34140</v>
      </c>
      <c r="R6" s="113"/>
      <c r="S6" s="113">
        <f t="shared" si="0"/>
        <v>57491.9</v>
      </c>
      <c r="T6" s="115">
        <f t="shared" si="1"/>
        <v>91790</v>
      </c>
      <c r="U6" s="116">
        <f t="shared" si="2"/>
        <v>62.634164941714786</v>
      </c>
    </row>
    <row r="7" spans="1:21" ht="11.25">
      <c r="A7" s="112" t="s">
        <v>7</v>
      </c>
      <c r="B7" s="113">
        <v>1420</v>
      </c>
      <c r="C7" s="70">
        <v>4300</v>
      </c>
      <c r="D7" s="70">
        <v>5280</v>
      </c>
      <c r="E7" s="70"/>
      <c r="F7" s="70">
        <v>8200</v>
      </c>
      <c r="G7" s="70">
        <v>39810</v>
      </c>
      <c r="H7" s="70">
        <v>500</v>
      </c>
      <c r="I7" s="70">
        <v>500</v>
      </c>
      <c r="J7" s="70">
        <v>1000</v>
      </c>
      <c r="K7" s="70"/>
      <c r="L7" s="70"/>
      <c r="M7" s="70"/>
      <c r="N7" s="70"/>
      <c r="O7" s="70"/>
      <c r="P7" s="115">
        <v>710</v>
      </c>
      <c r="Q7" s="113">
        <v>51270</v>
      </c>
      <c r="R7" s="113"/>
      <c r="S7" s="113">
        <f t="shared" si="0"/>
        <v>61378</v>
      </c>
      <c r="T7" s="115">
        <f t="shared" si="1"/>
        <v>112990</v>
      </c>
      <c r="U7" s="116">
        <f t="shared" si="2"/>
        <v>54.32162138242322</v>
      </c>
    </row>
    <row r="8" spans="1:21" ht="11.25">
      <c r="A8" s="112" t="s">
        <v>8</v>
      </c>
      <c r="B8" s="113">
        <v>2660</v>
      </c>
      <c r="C8" s="70">
        <v>6100</v>
      </c>
      <c r="D8" s="70">
        <v>11480</v>
      </c>
      <c r="E8" s="70"/>
      <c r="F8" s="70">
        <v>11740</v>
      </c>
      <c r="G8" s="70">
        <v>41460</v>
      </c>
      <c r="H8" s="70"/>
      <c r="I8" s="70"/>
      <c r="J8" s="70"/>
      <c r="K8" s="70"/>
      <c r="L8" s="70">
        <v>1200</v>
      </c>
      <c r="M8" s="70"/>
      <c r="N8" s="70"/>
      <c r="O8" s="70"/>
      <c r="P8" s="115">
        <v>2560</v>
      </c>
      <c r="Q8" s="113">
        <v>43640</v>
      </c>
      <c r="R8" s="113">
        <v>1950</v>
      </c>
      <c r="S8" s="113">
        <f t="shared" si="0"/>
        <v>76249</v>
      </c>
      <c r="T8" s="115">
        <f t="shared" si="1"/>
        <v>122790</v>
      </c>
      <c r="U8" s="116">
        <f t="shared" si="2"/>
        <v>62.09707630914569</v>
      </c>
    </row>
    <row r="9" spans="1:21" ht="11.25">
      <c r="A9" s="112" t="s">
        <v>9</v>
      </c>
      <c r="B9" s="113">
        <v>1400</v>
      </c>
      <c r="C9" s="70">
        <v>5900</v>
      </c>
      <c r="D9" s="70">
        <v>7540</v>
      </c>
      <c r="E9" s="70"/>
      <c r="F9" s="70">
        <v>8940</v>
      </c>
      <c r="G9" s="70">
        <v>35360</v>
      </c>
      <c r="H9" s="70">
        <v>400</v>
      </c>
      <c r="I9" s="70">
        <v>640</v>
      </c>
      <c r="J9" s="70"/>
      <c r="K9" s="70"/>
      <c r="L9" s="70">
        <v>900</v>
      </c>
      <c r="M9" s="70"/>
      <c r="N9" s="70"/>
      <c r="O9" s="70">
        <v>14130</v>
      </c>
      <c r="P9" s="115">
        <v>950</v>
      </c>
      <c r="Q9" s="113">
        <v>40560</v>
      </c>
      <c r="R9" s="113">
        <v>3950</v>
      </c>
      <c r="S9" s="113">
        <f t="shared" si="0"/>
        <v>75698</v>
      </c>
      <c r="T9" s="115">
        <f t="shared" si="1"/>
        <v>120670</v>
      </c>
      <c r="U9" s="116">
        <f t="shared" si="2"/>
        <v>62.73141625921936</v>
      </c>
    </row>
    <row r="10" spans="1:21" ht="11.25">
      <c r="A10" s="112" t="s">
        <v>10</v>
      </c>
      <c r="B10" s="113">
        <v>1220</v>
      </c>
      <c r="C10" s="70">
        <v>4960</v>
      </c>
      <c r="D10" s="70">
        <v>12720</v>
      </c>
      <c r="E10" s="70">
        <v>850</v>
      </c>
      <c r="F10" s="70">
        <v>8440</v>
      </c>
      <c r="G10" s="70">
        <v>43140</v>
      </c>
      <c r="H10" s="70">
        <v>600</v>
      </c>
      <c r="I10" s="70">
        <v>360</v>
      </c>
      <c r="J10" s="70"/>
      <c r="K10" s="70"/>
      <c r="L10" s="70"/>
      <c r="M10" s="70"/>
      <c r="N10" s="70"/>
      <c r="O10" s="70"/>
      <c r="P10" s="115">
        <v>2440</v>
      </c>
      <c r="Q10" s="113">
        <v>55930</v>
      </c>
      <c r="R10" s="113">
        <v>1860</v>
      </c>
      <c r="S10" s="113">
        <f t="shared" si="0"/>
        <v>73849.2</v>
      </c>
      <c r="T10" s="115">
        <f t="shared" si="1"/>
        <v>132520</v>
      </c>
      <c r="U10" s="116">
        <f t="shared" si="2"/>
        <v>55.72683368548143</v>
      </c>
    </row>
    <row r="11" spans="1:21" ht="11.25">
      <c r="A11" s="112" t="s">
        <v>11</v>
      </c>
      <c r="B11" s="113">
        <v>1420</v>
      </c>
      <c r="C11" s="70">
        <v>6280</v>
      </c>
      <c r="D11" s="70">
        <v>11260</v>
      </c>
      <c r="E11" s="70"/>
      <c r="F11" s="70">
        <v>8800</v>
      </c>
      <c r="G11" s="70">
        <v>51620</v>
      </c>
      <c r="H11" s="70">
        <v>400</v>
      </c>
      <c r="I11" s="70">
        <v>920</v>
      </c>
      <c r="J11" s="70"/>
      <c r="K11" s="70"/>
      <c r="L11" s="70"/>
      <c r="M11" s="70"/>
      <c r="N11" s="70"/>
      <c r="O11" s="70"/>
      <c r="P11" s="115">
        <v>1270</v>
      </c>
      <c r="Q11" s="113">
        <v>45240</v>
      </c>
      <c r="R11" s="113">
        <v>2560</v>
      </c>
      <c r="S11" s="113">
        <f t="shared" si="0"/>
        <v>81400.6</v>
      </c>
      <c r="T11" s="115">
        <f t="shared" si="1"/>
        <v>129770</v>
      </c>
      <c r="U11" s="116">
        <f t="shared" si="2"/>
        <v>62.72682438159821</v>
      </c>
    </row>
    <row r="12" spans="1:21" ht="15.75" customHeight="1">
      <c r="A12" s="112" t="s">
        <v>12</v>
      </c>
      <c r="B12" s="113">
        <v>1640</v>
      </c>
      <c r="C12" s="70">
        <v>4500</v>
      </c>
      <c r="D12" s="70">
        <v>8220</v>
      </c>
      <c r="E12" s="70"/>
      <c r="F12" s="70">
        <v>9460</v>
      </c>
      <c r="G12" s="70">
        <v>39000</v>
      </c>
      <c r="H12" s="70">
        <v>240</v>
      </c>
      <c r="I12" s="70">
        <v>640</v>
      </c>
      <c r="J12" s="70"/>
      <c r="K12" s="70">
        <v>1020</v>
      </c>
      <c r="L12" s="70"/>
      <c r="M12" s="70">
        <v>110</v>
      </c>
      <c r="N12" s="70">
        <v>70</v>
      </c>
      <c r="O12" s="70"/>
      <c r="P12" s="115">
        <v>3180</v>
      </c>
      <c r="Q12" s="113">
        <v>39990</v>
      </c>
      <c r="R12" s="113">
        <v>2350</v>
      </c>
      <c r="S12" s="113">
        <f t="shared" si="0"/>
        <v>66991</v>
      </c>
      <c r="T12" s="115">
        <f t="shared" si="1"/>
        <v>110420</v>
      </c>
      <c r="U12" s="116">
        <f t="shared" si="2"/>
        <v>60.66926281470748</v>
      </c>
    </row>
    <row r="13" spans="1:21" ht="11.25">
      <c r="A13" s="112" t="s">
        <v>13</v>
      </c>
      <c r="B13" s="113">
        <v>1580</v>
      </c>
      <c r="C13" s="70">
        <v>4460</v>
      </c>
      <c r="D13" s="70">
        <v>7200</v>
      </c>
      <c r="E13" s="70"/>
      <c r="F13" s="70">
        <v>13360</v>
      </c>
      <c r="G13" s="70">
        <v>37980</v>
      </c>
      <c r="H13" s="70"/>
      <c r="I13" s="70"/>
      <c r="J13" s="70"/>
      <c r="K13" s="70"/>
      <c r="L13" s="70"/>
      <c r="M13" s="70">
        <v>30</v>
      </c>
      <c r="N13" s="70">
        <v>30</v>
      </c>
      <c r="O13" s="70"/>
      <c r="P13" s="115">
        <v>1200</v>
      </c>
      <c r="Q13" s="113">
        <v>51730</v>
      </c>
      <c r="R13" s="113">
        <v>4330</v>
      </c>
      <c r="S13" s="113">
        <f t="shared" si="0"/>
        <v>65346.2</v>
      </c>
      <c r="T13" s="115">
        <f t="shared" si="1"/>
        <v>121900</v>
      </c>
      <c r="U13" s="116">
        <f t="shared" si="2"/>
        <v>53.606398687448724</v>
      </c>
    </row>
    <row r="14" spans="1:21" ht="11.25">
      <c r="A14" s="112" t="s">
        <v>14</v>
      </c>
      <c r="B14" s="113">
        <v>1360</v>
      </c>
      <c r="C14" s="70">
        <v>4900</v>
      </c>
      <c r="D14" s="70">
        <v>8000</v>
      </c>
      <c r="E14" s="70"/>
      <c r="F14" s="70">
        <v>4400</v>
      </c>
      <c r="G14" s="70">
        <v>36320</v>
      </c>
      <c r="H14" s="70">
        <v>240</v>
      </c>
      <c r="I14" s="70">
        <v>500</v>
      </c>
      <c r="J14" s="70"/>
      <c r="K14" s="70"/>
      <c r="L14" s="70"/>
      <c r="M14" s="70"/>
      <c r="N14" s="70"/>
      <c r="O14" s="70"/>
      <c r="P14" s="115">
        <v>2860</v>
      </c>
      <c r="Q14" s="113">
        <v>40420</v>
      </c>
      <c r="R14" s="113">
        <v>1410</v>
      </c>
      <c r="S14" s="113">
        <f t="shared" si="0"/>
        <v>57575</v>
      </c>
      <c r="T14" s="115">
        <f t="shared" si="1"/>
        <v>100410</v>
      </c>
      <c r="U14" s="116">
        <f t="shared" si="2"/>
        <v>57.33990638382631</v>
      </c>
    </row>
    <row r="15" spans="1:21" ht="12" thickBot="1">
      <c r="A15" s="117" t="s">
        <v>15</v>
      </c>
      <c r="B15" s="118">
        <v>1500</v>
      </c>
      <c r="C15" s="78">
        <v>4180</v>
      </c>
      <c r="D15" s="78">
        <v>6760</v>
      </c>
      <c r="E15" s="78">
        <v>890</v>
      </c>
      <c r="F15" s="78">
        <v>7320</v>
      </c>
      <c r="G15" s="78">
        <v>35520</v>
      </c>
      <c r="H15" s="78">
        <v>280</v>
      </c>
      <c r="I15" s="78">
        <v>400</v>
      </c>
      <c r="J15" s="78"/>
      <c r="K15" s="78">
        <v>4300</v>
      </c>
      <c r="L15" s="78">
        <v>700</v>
      </c>
      <c r="M15" s="78"/>
      <c r="N15" s="78"/>
      <c r="O15" s="78"/>
      <c r="P15" s="120">
        <v>2000</v>
      </c>
      <c r="Q15" s="118">
        <v>46760</v>
      </c>
      <c r="R15" s="118">
        <v>1540</v>
      </c>
      <c r="S15" s="157">
        <f t="shared" si="0"/>
        <v>63124.6</v>
      </c>
      <c r="T15" s="122">
        <f t="shared" si="1"/>
        <v>112150</v>
      </c>
      <c r="U15" s="123">
        <f t="shared" si="2"/>
        <v>56.28586714222024</v>
      </c>
    </row>
    <row r="16" spans="1:21" ht="23.25" thickBot="1">
      <c r="A16" s="124" t="s">
        <v>16</v>
      </c>
      <c r="B16" s="125">
        <f>SUM(B4:B15)</f>
        <v>18450</v>
      </c>
      <c r="C16" s="127">
        <f aca="true" t="shared" si="3" ref="C16:T16">SUM(C4:C15)</f>
        <v>59340</v>
      </c>
      <c r="D16" s="127">
        <f t="shared" si="3"/>
        <v>106980</v>
      </c>
      <c r="E16" s="127">
        <f t="shared" si="3"/>
        <v>1740</v>
      </c>
      <c r="F16" s="127">
        <f t="shared" si="3"/>
        <v>105980</v>
      </c>
      <c r="G16" s="127">
        <f t="shared" si="3"/>
        <v>473020</v>
      </c>
      <c r="H16" s="127">
        <f t="shared" si="3"/>
        <v>3240</v>
      </c>
      <c r="I16" s="127">
        <f t="shared" si="3"/>
        <v>5320</v>
      </c>
      <c r="J16" s="127">
        <f>SUM(J4:J15)</f>
        <v>1000</v>
      </c>
      <c r="K16" s="127">
        <f t="shared" si="3"/>
        <v>5320</v>
      </c>
      <c r="L16" s="127">
        <f t="shared" si="3"/>
        <v>4800</v>
      </c>
      <c r="M16" s="127">
        <f t="shared" si="3"/>
        <v>270</v>
      </c>
      <c r="N16" s="127">
        <f t="shared" si="3"/>
        <v>100</v>
      </c>
      <c r="O16" s="127">
        <f>SUM(O4:O15)</f>
        <v>14130</v>
      </c>
      <c r="P16" s="128">
        <f t="shared" si="3"/>
        <v>19450</v>
      </c>
      <c r="Q16" s="164">
        <f t="shared" si="3"/>
        <v>531270</v>
      </c>
      <c r="R16" s="164">
        <f>SUM(R4:R15)</f>
        <v>19950</v>
      </c>
      <c r="S16" s="130">
        <f t="shared" si="3"/>
        <v>811524.7999999999</v>
      </c>
      <c r="T16" s="131">
        <f t="shared" si="3"/>
        <v>1370360</v>
      </c>
      <c r="U16" s="175">
        <f>S16/T16%</f>
        <v>59.2198254473277</v>
      </c>
    </row>
    <row r="17" spans="1:18" s="180" customFormat="1" ht="16.5" customHeight="1" thickBot="1">
      <c r="A17" s="124" t="s">
        <v>43</v>
      </c>
      <c r="B17" s="176">
        <f aca="true" t="shared" si="4" ref="B17:N17">B16/$T$16%</f>
        <v>1.3463615400332758</v>
      </c>
      <c r="C17" s="177">
        <f t="shared" si="4"/>
        <v>4.330248985668</v>
      </c>
      <c r="D17" s="177">
        <f t="shared" si="4"/>
        <v>7.806707726436849</v>
      </c>
      <c r="E17" s="177">
        <f t="shared" si="4"/>
        <v>0.12697393385679676</v>
      </c>
      <c r="F17" s="177">
        <f t="shared" si="4"/>
        <v>7.733734201231793</v>
      </c>
      <c r="G17" s="177">
        <f t="shared" si="4"/>
        <v>34.5179368924954</v>
      </c>
      <c r="H17" s="177">
        <f t="shared" si="4"/>
        <v>0.23643422166438016</v>
      </c>
      <c r="I17" s="177">
        <f t="shared" si="4"/>
        <v>0.3882191540908958</v>
      </c>
      <c r="J17" s="177">
        <f t="shared" si="4"/>
        <v>0.07297352520505561</v>
      </c>
      <c r="K17" s="177">
        <f t="shared" si="4"/>
        <v>0.3882191540908958</v>
      </c>
      <c r="L17" s="177">
        <f t="shared" si="4"/>
        <v>0.3502729209842669</v>
      </c>
      <c r="M17" s="177">
        <f t="shared" si="4"/>
        <v>0.019702851805365015</v>
      </c>
      <c r="N17" s="177">
        <f t="shared" si="4"/>
        <v>0.0072973525205055605</v>
      </c>
      <c r="O17" s="178"/>
      <c r="P17" s="179">
        <f>P16/$T$16%</f>
        <v>1.4193350652383314</v>
      </c>
      <c r="Q17" s="176">
        <f>Q16/$T$16%</f>
        <v>38.76864473568989</v>
      </c>
      <c r="R17" s="177">
        <f>R16/$T$16%</f>
        <v>1.4558218278408592</v>
      </c>
    </row>
    <row r="18" ht="11.25">
      <c r="C18" s="181"/>
    </row>
  </sheetData>
  <sheetProtection/>
  <mergeCells count="7">
    <mergeCell ref="A1:A3"/>
    <mergeCell ref="B1:P1"/>
    <mergeCell ref="Q1:R1"/>
    <mergeCell ref="S1:T1"/>
    <mergeCell ref="U1:U3"/>
    <mergeCell ref="S2:S3"/>
    <mergeCell ref="T2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I1">
      <selection activeCell="AB4" sqref="AB4"/>
    </sheetView>
  </sheetViews>
  <sheetFormatPr defaultColWidth="9.140625" defaultRowHeight="12.75"/>
  <cols>
    <col min="1" max="1" width="9.421875" style="170" bestFit="1" customWidth="1"/>
    <col min="2" max="2" width="7.00390625" style="170" bestFit="1" customWidth="1"/>
    <col min="3" max="4" width="6.140625" style="170" bestFit="1" customWidth="1"/>
    <col min="5" max="5" width="6.8515625" style="170" bestFit="1" customWidth="1"/>
    <col min="6" max="6" width="6.140625" style="170" bestFit="1" customWidth="1"/>
    <col min="7" max="7" width="6.8515625" style="170" bestFit="1" customWidth="1"/>
    <col min="8" max="8" width="8.421875" style="170" bestFit="1" customWidth="1"/>
    <col min="9" max="9" width="7.140625" style="170" bestFit="1" customWidth="1"/>
    <col min="10" max="10" width="6.140625" style="170" customWidth="1"/>
    <col min="11" max="11" width="6.8515625" style="170" bestFit="1" customWidth="1"/>
    <col min="12" max="12" width="7.421875" style="170" bestFit="1" customWidth="1"/>
    <col min="13" max="15" width="6.140625" style="170" bestFit="1" customWidth="1"/>
    <col min="16" max="18" width="6.8515625" style="170" bestFit="1" customWidth="1"/>
    <col min="19" max="19" width="6.140625" style="170" bestFit="1" customWidth="1"/>
    <col min="20" max="20" width="6.57421875" style="170" customWidth="1"/>
    <col min="21" max="21" width="6.57421875" style="170" bestFit="1" customWidth="1"/>
    <col min="22" max="22" width="7.421875" style="170" bestFit="1" customWidth="1"/>
    <col min="23" max="23" width="6.57421875" style="170" bestFit="1" customWidth="1"/>
    <col min="24" max="24" width="7.421875" style="170" bestFit="1" customWidth="1"/>
    <col min="25" max="25" width="7.7109375" style="170" bestFit="1" customWidth="1"/>
    <col min="26" max="26" width="6.28125" style="170" bestFit="1" customWidth="1"/>
    <col min="27" max="16384" width="9.140625" style="170" customWidth="1"/>
  </cols>
  <sheetData>
    <row r="1" spans="1:26" ht="11.25">
      <c r="A1" s="213"/>
      <c r="B1" s="221" t="s">
        <v>19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3"/>
      <c r="V1" s="221" t="s">
        <v>20</v>
      </c>
      <c r="W1" s="222"/>
      <c r="X1" s="221" t="s">
        <v>0</v>
      </c>
      <c r="Y1" s="223"/>
      <c r="Z1" s="224" t="s">
        <v>1</v>
      </c>
    </row>
    <row r="2" spans="1:26" ht="11.25">
      <c r="A2" s="214"/>
      <c r="B2" s="97">
        <v>150101</v>
      </c>
      <c r="C2" s="98">
        <v>150102</v>
      </c>
      <c r="D2" s="98">
        <v>150104</v>
      </c>
      <c r="E2" s="99">
        <v>150106</v>
      </c>
      <c r="F2" s="99">
        <v>150103</v>
      </c>
      <c r="G2" s="99">
        <v>150107</v>
      </c>
      <c r="H2" s="99">
        <v>150110</v>
      </c>
      <c r="I2" s="99">
        <v>160103</v>
      </c>
      <c r="J2" s="99">
        <v>160601</v>
      </c>
      <c r="K2" s="99">
        <v>200101</v>
      </c>
      <c r="L2" s="99">
        <v>200108</v>
      </c>
      <c r="M2" s="99">
        <v>200123</v>
      </c>
      <c r="N2" s="99">
        <v>200135</v>
      </c>
      <c r="O2" s="99">
        <v>200138</v>
      </c>
      <c r="P2" s="99">
        <v>200139</v>
      </c>
      <c r="Q2" s="99">
        <v>200140</v>
      </c>
      <c r="R2" s="99">
        <v>200132</v>
      </c>
      <c r="S2" s="99">
        <v>200134</v>
      </c>
      <c r="T2" s="163">
        <v>200201</v>
      </c>
      <c r="U2" s="100">
        <v>200307</v>
      </c>
      <c r="V2" s="97">
        <v>200301</v>
      </c>
      <c r="W2" s="141">
        <v>200303</v>
      </c>
      <c r="X2" s="227" t="s">
        <v>2</v>
      </c>
      <c r="Y2" s="229" t="s">
        <v>3</v>
      </c>
      <c r="Z2" s="225"/>
    </row>
    <row r="3" spans="1:26" s="183" customFormat="1" ht="12" thickBot="1">
      <c r="A3" s="215"/>
      <c r="B3" s="171" t="s">
        <v>21</v>
      </c>
      <c r="C3" s="182" t="s">
        <v>39</v>
      </c>
      <c r="D3" s="182" t="s">
        <v>44</v>
      </c>
      <c r="E3" s="52" t="s">
        <v>40</v>
      </c>
      <c r="F3" s="52" t="s">
        <v>45</v>
      </c>
      <c r="G3" s="52" t="s">
        <v>23</v>
      </c>
      <c r="H3" s="52" t="s">
        <v>46</v>
      </c>
      <c r="I3" s="52" t="s">
        <v>24</v>
      </c>
      <c r="J3" s="52" t="s">
        <v>32</v>
      </c>
      <c r="K3" s="52" t="s">
        <v>25</v>
      </c>
      <c r="L3" s="52" t="s">
        <v>41</v>
      </c>
      <c r="M3" s="52" t="s">
        <v>26</v>
      </c>
      <c r="N3" s="52" t="s">
        <v>42</v>
      </c>
      <c r="O3" s="52" t="s">
        <v>45</v>
      </c>
      <c r="P3" s="52" t="s">
        <v>39</v>
      </c>
      <c r="Q3" s="52" t="s">
        <v>27</v>
      </c>
      <c r="R3" s="52" t="s">
        <v>28</v>
      </c>
      <c r="S3" s="52" t="s">
        <v>29</v>
      </c>
      <c r="T3" s="172" t="s">
        <v>47</v>
      </c>
      <c r="U3" s="53" t="s">
        <v>30</v>
      </c>
      <c r="V3" s="171" t="s">
        <v>31</v>
      </c>
      <c r="W3" s="173" t="s">
        <v>48</v>
      </c>
      <c r="X3" s="228"/>
      <c r="Y3" s="230"/>
      <c r="Z3" s="226"/>
    </row>
    <row r="4" spans="1:26" ht="11.25">
      <c r="A4" s="106" t="s">
        <v>4</v>
      </c>
      <c r="B4" s="107">
        <v>1480</v>
      </c>
      <c r="C4" s="108"/>
      <c r="D4" s="108"/>
      <c r="E4" s="61">
        <v>5300</v>
      </c>
      <c r="F4" s="61"/>
      <c r="G4" s="61">
        <v>11860</v>
      </c>
      <c r="H4" s="61"/>
      <c r="I4" s="61"/>
      <c r="J4" s="61"/>
      <c r="K4" s="61">
        <v>7900</v>
      </c>
      <c r="L4" s="61">
        <v>36520</v>
      </c>
      <c r="M4" s="61">
        <v>300</v>
      </c>
      <c r="N4" s="61">
        <v>620</v>
      </c>
      <c r="O4" s="61"/>
      <c r="P4" s="61"/>
      <c r="Q4" s="61"/>
      <c r="R4" s="61">
        <v>21</v>
      </c>
      <c r="S4" s="61">
        <v>27</v>
      </c>
      <c r="T4" s="61"/>
      <c r="U4" s="109">
        <v>1320</v>
      </c>
      <c r="V4" s="165">
        <v>39620</v>
      </c>
      <c r="W4" s="168">
        <v>1930</v>
      </c>
      <c r="X4" s="154">
        <f aca="true" t="shared" si="0" ref="X4:X15">SUM(B4:U4)-(E4*3%)-(U4*30%)</f>
        <v>64793</v>
      </c>
      <c r="Y4" s="158">
        <f aca="true" t="shared" si="1" ref="Y4:Y15">SUM(B4:W4)</f>
        <v>106898</v>
      </c>
      <c r="Z4" s="111">
        <f aca="true" t="shared" si="2" ref="Z4:Z15">X4/Y4%</f>
        <v>60.61198525697394</v>
      </c>
    </row>
    <row r="5" spans="1:26" ht="11.25">
      <c r="A5" s="112" t="s">
        <v>5</v>
      </c>
      <c r="B5" s="113">
        <v>1360</v>
      </c>
      <c r="C5" s="114"/>
      <c r="D5" s="114"/>
      <c r="E5" s="70">
        <v>4120</v>
      </c>
      <c r="F5" s="70"/>
      <c r="G5" s="70">
        <v>8160</v>
      </c>
      <c r="H5" s="70"/>
      <c r="I5" s="70"/>
      <c r="J5" s="70"/>
      <c r="K5" s="70">
        <v>6280</v>
      </c>
      <c r="L5" s="70">
        <v>31960</v>
      </c>
      <c r="M5" s="70">
        <v>220</v>
      </c>
      <c r="N5" s="70">
        <v>180</v>
      </c>
      <c r="O5" s="70"/>
      <c r="P5" s="70"/>
      <c r="Q5" s="70"/>
      <c r="R5" s="70">
        <v>34</v>
      </c>
      <c r="S5" s="70">
        <v>15</v>
      </c>
      <c r="T5" s="70"/>
      <c r="U5" s="115">
        <v>1720</v>
      </c>
      <c r="V5" s="166">
        <v>37890</v>
      </c>
      <c r="W5" s="70">
        <v>2660</v>
      </c>
      <c r="X5" s="113">
        <f t="shared" si="0"/>
        <v>53409.4</v>
      </c>
      <c r="Y5" s="159">
        <f t="shared" si="1"/>
        <v>94599</v>
      </c>
      <c r="Z5" s="116">
        <f t="shared" si="2"/>
        <v>56.45873635027854</v>
      </c>
    </row>
    <row r="6" spans="1:26" ht="11.25">
      <c r="A6" s="112" t="s">
        <v>6</v>
      </c>
      <c r="B6" s="113"/>
      <c r="C6" s="114"/>
      <c r="D6" s="114"/>
      <c r="E6" s="70">
        <v>5740</v>
      </c>
      <c r="F6" s="70"/>
      <c r="G6" s="70">
        <v>7760</v>
      </c>
      <c r="H6" s="70">
        <v>60</v>
      </c>
      <c r="I6" s="70"/>
      <c r="J6" s="70"/>
      <c r="K6" s="70">
        <v>9040</v>
      </c>
      <c r="L6" s="70">
        <v>35460</v>
      </c>
      <c r="M6" s="70">
        <v>180</v>
      </c>
      <c r="N6" s="70">
        <v>220</v>
      </c>
      <c r="O6" s="70"/>
      <c r="P6" s="70">
        <v>11440</v>
      </c>
      <c r="Q6" s="70">
        <v>1640</v>
      </c>
      <c r="R6" s="70"/>
      <c r="S6" s="70"/>
      <c r="T6" s="70"/>
      <c r="U6" s="115">
        <v>1200</v>
      </c>
      <c r="V6" s="166">
        <v>27430</v>
      </c>
      <c r="W6" s="70">
        <v>1360</v>
      </c>
      <c r="X6" s="113">
        <f t="shared" si="0"/>
        <v>72207.8</v>
      </c>
      <c r="Y6" s="159">
        <f t="shared" si="1"/>
        <v>101530</v>
      </c>
      <c r="Z6" s="116">
        <f t="shared" si="2"/>
        <v>71.11966906333105</v>
      </c>
    </row>
    <row r="7" spans="1:26" ht="11.25">
      <c r="A7" s="112" t="s">
        <v>7</v>
      </c>
      <c r="B7" s="113">
        <v>1500</v>
      </c>
      <c r="C7" s="114"/>
      <c r="D7" s="114"/>
      <c r="E7" s="70">
        <v>9420</v>
      </c>
      <c r="F7" s="70"/>
      <c r="G7" s="70">
        <v>6100</v>
      </c>
      <c r="H7" s="70"/>
      <c r="I7" s="70"/>
      <c r="J7" s="70"/>
      <c r="K7" s="70">
        <v>6260</v>
      </c>
      <c r="L7" s="70">
        <v>40200</v>
      </c>
      <c r="M7" s="70">
        <v>240</v>
      </c>
      <c r="N7" s="70">
        <v>280</v>
      </c>
      <c r="O7" s="70"/>
      <c r="P7" s="70"/>
      <c r="Q7" s="70">
        <v>1000</v>
      </c>
      <c r="R7" s="70"/>
      <c r="S7" s="70"/>
      <c r="T7" s="70"/>
      <c r="U7" s="115">
        <v>1820</v>
      </c>
      <c r="V7" s="166">
        <v>23080</v>
      </c>
      <c r="W7" s="70">
        <v>1000</v>
      </c>
      <c r="X7" s="113">
        <f t="shared" si="0"/>
        <v>65991.4</v>
      </c>
      <c r="Y7" s="159">
        <f t="shared" si="1"/>
        <v>90900</v>
      </c>
      <c r="Z7" s="116">
        <f t="shared" si="2"/>
        <v>72.59779977997799</v>
      </c>
    </row>
    <row r="8" spans="1:26" ht="11.25">
      <c r="A8" s="112" t="s">
        <v>8</v>
      </c>
      <c r="B8" s="113">
        <v>1500</v>
      </c>
      <c r="C8" s="114"/>
      <c r="D8" s="114"/>
      <c r="E8" s="70">
        <v>7840</v>
      </c>
      <c r="F8" s="70"/>
      <c r="G8" s="70">
        <v>10620</v>
      </c>
      <c r="H8" s="70"/>
      <c r="I8" s="70"/>
      <c r="J8" s="70"/>
      <c r="K8" s="70">
        <v>16580</v>
      </c>
      <c r="L8" s="70">
        <v>43340</v>
      </c>
      <c r="M8" s="70">
        <v>400</v>
      </c>
      <c r="N8" s="70">
        <v>300</v>
      </c>
      <c r="O8" s="70"/>
      <c r="P8" s="70"/>
      <c r="Q8" s="70"/>
      <c r="R8" s="70"/>
      <c r="S8" s="70"/>
      <c r="T8" s="70"/>
      <c r="U8" s="115">
        <v>2880</v>
      </c>
      <c r="V8" s="166">
        <v>24610</v>
      </c>
      <c r="W8" s="70">
        <v>1620</v>
      </c>
      <c r="X8" s="113">
        <f t="shared" si="0"/>
        <v>82360.8</v>
      </c>
      <c r="Y8" s="159">
        <f t="shared" si="1"/>
        <v>109690</v>
      </c>
      <c r="Z8" s="116">
        <f t="shared" si="2"/>
        <v>75.08505789041845</v>
      </c>
    </row>
    <row r="9" spans="1:26" ht="11.25">
      <c r="A9" s="112" t="s">
        <v>9</v>
      </c>
      <c r="B9" s="113">
        <v>1800</v>
      </c>
      <c r="C9" s="114"/>
      <c r="D9" s="114"/>
      <c r="E9" s="70">
        <v>7940</v>
      </c>
      <c r="F9" s="70"/>
      <c r="G9" s="70">
        <v>8960</v>
      </c>
      <c r="H9" s="70"/>
      <c r="I9" s="70">
        <v>1200</v>
      </c>
      <c r="J9" s="70"/>
      <c r="K9" s="70">
        <v>9820</v>
      </c>
      <c r="L9" s="70">
        <v>39850</v>
      </c>
      <c r="M9" s="70"/>
      <c r="N9" s="70"/>
      <c r="O9" s="70"/>
      <c r="P9" s="70"/>
      <c r="Q9" s="70">
        <v>1120</v>
      </c>
      <c r="R9" s="70">
        <v>55</v>
      </c>
      <c r="S9" s="70">
        <v>50</v>
      </c>
      <c r="T9" s="70"/>
      <c r="U9" s="115">
        <v>4980</v>
      </c>
      <c r="V9" s="166">
        <v>22180</v>
      </c>
      <c r="W9" s="70"/>
      <c r="X9" s="113">
        <f t="shared" si="0"/>
        <v>74042.8</v>
      </c>
      <c r="Y9" s="159">
        <f t="shared" si="1"/>
        <v>97955</v>
      </c>
      <c r="Z9" s="116">
        <f t="shared" si="2"/>
        <v>75.58858659588587</v>
      </c>
    </row>
    <row r="10" spans="1:26" ht="11.25">
      <c r="A10" s="112" t="s">
        <v>10</v>
      </c>
      <c r="B10" s="113">
        <v>2280</v>
      </c>
      <c r="C10" s="114"/>
      <c r="D10" s="114"/>
      <c r="E10" s="70">
        <v>10220</v>
      </c>
      <c r="F10" s="70"/>
      <c r="G10" s="70">
        <v>8380</v>
      </c>
      <c r="H10" s="70"/>
      <c r="I10" s="70"/>
      <c r="J10" s="70"/>
      <c r="K10" s="70">
        <v>10340</v>
      </c>
      <c r="L10" s="70">
        <v>45430</v>
      </c>
      <c r="M10" s="70">
        <v>740</v>
      </c>
      <c r="N10" s="70">
        <v>180</v>
      </c>
      <c r="O10" s="70"/>
      <c r="P10" s="70"/>
      <c r="Q10" s="70"/>
      <c r="R10" s="70"/>
      <c r="S10" s="70"/>
      <c r="T10" s="70"/>
      <c r="U10" s="115">
        <v>3780</v>
      </c>
      <c r="V10" s="113">
        <v>29050</v>
      </c>
      <c r="W10" s="114">
        <v>2790</v>
      </c>
      <c r="X10" s="113">
        <f t="shared" si="0"/>
        <v>79909.4</v>
      </c>
      <c r="Y10" s="159">
        <f t="shared" si="1"/>
        <v>113190</v>
      </c>
      <c r="Z10" s="116">
        <f t="shared" si="2"/>
        <v>70.59757929145684</v>
      </c>
    </row>
    <row r="11" spans="1:26" ht="11.25">
      <c r="A11" s="112" t="s">
        <v>11</v>
      </c>
      <c r="B11" s="113">
        <v>1660</v>
      </c>
      <c r="C11" s="114"/>
      <c r="D11" s="114"/>
      <c r="E11" s="70">
        <v>8100</v>
      </c>
      <c r="F11" s="70"/>
      <c r="G11" s="70">
        <v>16120</v>
      </c>
      <c r="H11" s="70"/>
      <c r="I11" s="70"/>
      <c r="J11" s="70"/>
      <c r="K11" s="70">
        <v>9440</v>
      </c>
      <c r="L11" s="70">
        <v>54860</v>
      </c>
      <c r="M11" s="70">
        <v>880</v>
      </c>
      <c r="N11" s="70">
        <v>1540</v>
      </c>
      <c r="O11" s="70"/>
      <c r="P11" s="70"/>
      <c r="Q11" s="70">
        <v>1000</v>
      </c>
      <c r="R11" s="70"/>
      <c r="S11" s="70"/>
      <c r="T11" s="70"/>
      <c r="U11" s="115">
        <v>2200</v>
      </c>
      <c r="V11" s="113">
        <v>20900</v>
      </c>
      <c r="W11" s="114">
        <v>1560</v>
      </c>
      <c r="X11" s="113">
        <f t="shared" si="0"/>
        <v>94897</v>
      </c>
      <c r="Y11" s="159">
        <f t="shared" si="1"/>
        <v>118260</v>
      </c>
      <c r="Z11" s="116">
        <f t="shared" si="2"/>
        <v>80.24437679688822</v>
      </c>
    </row>
    <row r="12" spans="1:26" ht="11.25">
      <c r="A12" s="112" t="s">
        <v>12</v>
      </c>
      <c r="B12" s="113"/>
      <c r="C12" s="114"/>
      <c r="D12" s="114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115"/>
      <c r="V12" s="166"/>
      <c r="W12" s="70"/>
      <c r="X12" s="113">
        <f t="shared" si="0"/>
        <v>0</v>
      </c>
      <c r="Y12" s="159">
        <f t="shared" si="1"/>
        <v>0</v>
      </c>
      <c r="Z12" s="116" t="e">
        <f t="shared" si="2"/>
        <v>#DIV/0!</v>
      </c>
    </row>
    <row r="13" spans="1:26" ht="11.25">
      <c r="A13" s="112" t="s">
        <v>13</v>
      </c>
      <c r="B13" s="113"/>
      <c r="C13" s="114"/>
      <c r="D13" s="11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115"/>
      <c r="V13" s="166"/>
      <c r="W13" s="70"/>
      <c r="X13" s="113">
        <f t="shared" si="0"/>
        <v>0</v>
      </c>
      <c r="Y13" s="159">
        <f t="shared" si="1"/>
        <v>0</v>
      </c>
      <c r="Z13" s="116" t="e">
        <f t="shared" si="2"/>
        <v>#DIV/0!</v>
      </c>
    </row>
    <row r="14" spans="1:26" ht="11.25">
      <c r="A14" s="112" t="s">
        <v>14</v>
      </c>
      <c r="B14" s="113"/>
      <c r="C14" s="114"/>
      <c r="D14" s="114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115"/>
      <c r="V14" s="166"/>
      <c r="W14" s="70"/>
      <c r="X14" s="113">
        <f t="shared" si="0"/>
        <v>0</v>
      </c>
      <c r="Y14" s="115">
        <f t="shared" si="1"/>
        <v>0</v>
      </c>
      <c r="Z14" s="116" t="e">
        <f t="shared" si="2"/>
        <v>#DIV/0!</v>
      </c>
    </row>
    <row r="15" spans="1:26" ht="12" thickBot="1">
      <c r="A15" s="117" t="s">
        <v>15</v>
      </c>
      <c r="B15" s="118"/>
      <c r="C15" s="119"/>
      <c r="D15" s="119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120"/>
      <c r="V15" s="167"/>
      <c r="W15" s="169"/>
      <c r="X15" s="157">
        <f t="shared" si="0"/>
        <v>0</v>
      </c>
      <c r="Y15" s="122">
        <f t="shared" si="1"/>
        <v>0</v>
      </c>
      <c r="Z15" s="123" t="e">
        <f t="shared" si="2"/>
        <v>#DIV/0!</v>
      </c>
    </row>
    <row r="16" spans="1:26" ht="23.25" thickBot="1">
      <c r="A16" s="124" t="s">
        <v>16</v>
      </c>
      <c r="B16" s="160">
        <f>SUM(B4:B15)</f>
        <v>11580</v>
      </c>
      <c r="C16" s="161">
        <f>SUM(C4:C15)</f>
        <v>0</v>
      </c>
      <c r="D16" s="161">
        <f>SUM(D4:D15)</f>
        <v>0</v>
      </c>
      <c r="E16" s="162">
        <f aca="true" t="shared" si="3" ref="E16:Y16">SUM(E4:E15)</f>
        <v>58680</v>
      </c>
      <c r="F16" s="162">
        <f t="shared" si="3"/>
        <v>0</v>
      </c>
      <c r="G16" s="162">
        <f t="shared" si="3"/>
        <v>77960</v>
      </c>
      <c r="H16" s="162">
        <f t="shared" si="3"/>
        <v>60</v>
      </c>
      <c r="I16" s="162">
        <f t="shared" si="3"/>
        <v>1200</v>
      </c>
      <c r="J16" s="162">
        <f t="shared" si="3"/>
        <v>0</v>
      </c>
      <c r="K16" s="162">
        <f t="shared" si="3"/>
        <v>75660</v>
      </c>
      <c r="L16" s="162">
        <f t="shared" si="3"/>
        <v>327620</v>
      </c>
      <c r="M16" s="162">
        <f t="shared" si="3"/>
        <v>2960</v>
      </c>
      <c r="N16" s="162">
        <f t="shared" si="3"/>
        <v>3320</v>
      </c>
      <c r="O16" s="162">
        <f>SUM(O4:O15)</f>
        <v>0</v>
      </c>
      <c r="P16" s="162">
        <f t="shared" si="3"/>
        <v>11440</v>
      </c>
      <c r="Q16" s="162">
        <f t="shared" si="3"/>
        <v>4760</v>
      </c>
      <c r="R16" s="162">
        <f t="shared" si="3"/>
        <v>110</v>
      </c>
      <c r="S16" s="162">
        <f t="shared" si="3"/>
        <v>92</v>
      </c>
      <c r="T16" s="162">
        <f>SUM(T4:T15)</f>
        <v>0</v>
      </c>
      <c r="U16" s="128">
        <f t="shared" si="3"/>
        <v>19900</v>
      </c>
      <c r="V16" s="129">
        <f t="shared" si="3"/>
        <v>224760</v>
      </c>
      <c r="W16" s="129">
        <f>SUM(W4:W15)</f>
        <v>12920</v>
      </c>
      <c r="X16" s="130">
        <f t="shared" si="3"/>
        <v>587611.6</v>
      </c>
      <c r="Y16" s="131">
        <f t="shared" si="3"/>
        <v>833022</v>
      </c>
      <c r="Z16" s="175">
        <f>X16/Y16%</f>
        <v>70.53974564897446</v>
      </c>
    </row>
    <row r="17" spans="1:23" s="189" customFormat="1" ht="11.25" thickBot="1">
      <c r="A17" s="184" t="s">
        <v>43</v>
      </c>
      <c r="B17" s="185">
        <f aca="true" t="shared" si="4" ref="B17:T17">B16/$Y$16%</f>
        <v>1.3901193485886327</v>
      </c>
      <c r="C17" s="186">
        <f t="shared" si="4"/>
        <v>0</v>
      </c>
      <c r="D17" s="186">
        <f t="shared" si="4"/>
        <v>0</v>
      </c>
      <c r="E17" s="186">
        <f t="shared" si="4"/>
        <v>7.04423172497245</v>
      </c>
      <c r="F17" s="186">
        <f t="shared" si="4"/>
        <v>0</v>
      </c>
      <c r="G17" s="186">
        <f t="shared" si="4"/>
        <v>9.358696408978394</v>
      </c>
      <c r="H17" s="186">
        <f t="shared" si="4"/>
        <v>0.007202690925329704</v>
      </c>
      <c r="I17" s="186">
        <f t="shared" si="4"/>
        <v>0.14405381850659407</v>
      </c>
      <c r="J17" s="186">
        <f t="shared" si="4"/>
        <v>0</v>
      </c>
      <c r="K17" s="186">
        <f t="shared" si="4"/>
        <v>9.082593256840756</v>
      </c>
      <c r="L17" s="186">
        <f t="shared" si="4"/>
        <v>39.32909334927529</v>
      </c>
      <c r="M17" s="186">
        <f t="shared" si="4"/>
        <v>0.3553327523162654</v>
      </c>
      <c r="N17" s="186">
        <f t="shared" si="4"/>
        <v>0.3985488978682436</v>
      </c>
      <c r="O17" s="186">
        <f t="shared" si="4"/>
        <v>0</v>
      </c>
      <c r="P17" s="186">
        <f t="shared" si="4"/>
        <v>1.3733130697628635</v>
      </c>
      <c r="Q17" s="186">
        <f t="shared" si="4"/>
        <v>0.5714134800761564</v>
      </c>
      <c r="R17" s="186">
        <f t="shared" si="4"/>
        <v>0.013204933363104457</v>
      </c>
      <c r="S17" s="186">
        <f t="shared" si="4"/>
        <v>0.011044126085505545</v>
      </c>
      <c r="T17" s="186">
        <f t="shared" si="4"/>
        <v>0</v>
      </c>
      <c r="U17" s="187">
        <f>U16/$Y$16%</f>
        <v>2.3888924902343516</v>
      </c>
      <c r="V17" s="188">
        <f>V16/$Y$16%</f>
        <v>26.98128020628507</v>
      </c>
      <c r="W17" s="188">
        <f>W16/$Y$16%</f>
        <v>1.5509794459209962</v>
      </c>
    </row>
    <row r="18" spans="5:6" ht="11.25">
      <c r="E18" s="181"/>
      <c r="F18" s="181"/>
    </row>
    <row r="19" spans="22:23" ht="11.25">
      <c r="V19" s="181"/>
      <c r="W19" s="181"/>
    </row>
    <row r="20" spans="2:23" ht="11.25">
      <c r="B20" s="181"/>
      <c r="C20" s="181"/>
      <c r="D20" s="181"/>
      <c r="E20" s="181"/>
      <c r="F20" s="181"/>
      <c r="G20" s="181"/>
      <c r="I20" s="181"/>
      <c r="K20" s="181"/>
      <c r="L20" s="181"/>
      <c r="V20" s="181"/>
      <c r="W20" s="181"/>
    </row>
  </sheetData>
  <sheetProtection/>
  <mergeCells count="7">
    <mergeCell ref="A1:A3"/>
    <mergeCell ref="B1:U1"/>
    <mergeCell ref="V1:W1"/>
    <mergeCell ref="X1:Y1"/>
    <mergeCell ref="Z1:Z3"/>
    <mergeCell ref="X2:X3"/>
    <mergeCell ref="Y2:Y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Angelo</cp:lastModifiedBy>
  <cp:lastPrinted>2014-09-19T18:05:17Z</cp:lastPrinted>
  <dcterms:created xsi:type="dcterms:W3CDTF">2011-01-19T09:08:06Z</dcterms:created>
  <dcterms:modified xsi:type="dcterms:W3CDTF">2014-09-19T18:07:23Z</dcterms:modified>
  <cp:category/>
  <cp:version/>
  <cp:contentType/>
  <cp:contentStatus/>
</cp:coreProperties>
</file>